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8010" activeTab="1"/>
  </bookViews>
  <sheets>
    <sheet name="DATOS" sheetId="1" r:id="rId1"/>
    <sheet name="INDICE" sheetId="5" r:id="rId2"/>
    <sheet name="AP-I" sheetId="2" r:id="rId3"/>
    <sheet name="AP-II" sheetId="4" r:id="rId4"/>
    <sheet name="AP-III" sheetId="3" r:id="rId5"/>
  </sheets>
  <calcPr calcId="145621"/>
</workbook>
</file>

<file path=xl/calcChain.xml><?xml version="1.0" encoding="utf-8"?>
<calcChain xmlns="http://schemas.openxmlformats.org/spreadsheetml/2006/main">
  <c r="I41" i="2" l="1"/>
  <c r="J41" i="2"/>
  <c r="K41" i="2"/>
  <c r="L41" i="2"/>
  <c r="H41" i="2"/>
  <c r="H43" i="2" s="1"/>
  <c r="C19" i="4" l="1"/>
  <c r="C22" i="2" l="1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8" i="4"/>
  <c r="C17" i="4"/>
  <c r="C16" i="4"/>
  <c r="C15" i="4"/>
  <c r="C14" i="4"/>
  <c r="C13" i="4"/>
  <c r="C12" i="4"/>
  <c r="C11" i="4"/>
  <c r="C10" i="4"/>
  <c r="C9" i="4"/>
  <c r="C37" i="2"/>
  <c r="C38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E36" i="4" l="1"/>
  <c r="F36" i="4"/>
  <c r="G36" i="4"/>
  <c r="H36" i="4"/>
  <c r="I36" i="4"/>
  <c r="J36" i="4"/>
  <c r="K36" i="4"/>
  <c r="L36" i="4"/>
  <c r="D36" i="4"/>
  <c r="L40" i="2"/>
  <c r="L42" i="2" s="1"/>
  <c r="K40" i="2"/>
  <c r="K42" i="2" s="1"/>
  <c r="J40" i="2"/>
  <c r="J42" i="2" s="1"/>
  <c r="I40" i="2"/>
  <c r="I42" i="2" s="1"/>
  <c r="H40" i="2"/>
  <c r="H42" i="2" s="1"/>
</calcChain>
</file>

<file path=xl/sharedStrings.xml><?xml version="1.0" encoding="utf-8"?>
<sst xmlns="http://schemas.openxmlformats.org/spreadsheetml/2006/main" count="143" uniqueCount="127">
  <si>
    <t>NOMBRE DEL ALUMNO/A</t>
  </si>
  <si>
    <t>Medida adoptada
 (AP, RE, ACS)</t>
  </si>
  <si>
    <t>Relación con iguales</t>
  </si>
  <si>
    <t>Relación con adultos</t>
  </si>
  <si>
    <t>Esfuerzo ante tareas</t>
  </si>
  <si>
    <t>INFORMACIÓN PREVIA A LA SESIÓN DE EVALUACIÓN</t>
  </si>
  <si>
    <t>ÁREA:</t>
  </si>
  <si>
    <t>I. CALIFICACIONES E INFORMACIÓN GENERAL DEL ALUMADO</t>
  </si>
  <si>
    <t>A juicio del maestro/a se señala + si destaca
 positivamente o - negativamente</t>
  </si>
  <si>
    <t>CURSO:</t>
  </si>
  <si>
    <t>Nº</t>
  </si>
  <si>
    <t>SB</t>
  </si>
  <si>
    <t>NT</t>
  </si>
  <si>
    <t>BI</t>
  </si>
  <si>
    <t>SU</t>
  </si>
  <si>
    <t>IN</t>
  </si>
  <si>
    <t>TOTALES</t>
  </si>
  <si>
    <t>%</t>
  </si>
  <si>
    <t>MEDIA</t>
  </si>
  <si>
    <t>Póngase el dato 
númerico sin decimales</t>
  </si>
  <si>
    <t>II.INFORMACIÓN A LAS FAMILIAS</t>
  </si>
  <si>
    <t>Desmotivados</t>
  </si>
  <si>
    <t>Forma estudiar</t>
  </si>
  <si>
    <t>¿?</t>
  </si>
  <si>
    <t>Bajo Rendimiento
por…</t>
  </si>
  <si>
    <t>Se mantiene</t>
  </si>
  <si>
    <t>Baja</t>
  </si>
  <si>
    <t>Alta</t>
  </si>
  <si>
    <t>Cambios
apoyos</t>
  </si>
  <si>
    <t>Se le adapta</t>
  </si>
  <si>
    <t>Cambios
currículo</t>
  </si>
  <si>
    <t>Significativa</t>
  </si>
  <si>
    <t>Con
mejora</t>
  </si>
  <si>
    <t>TOTAL</t>
  </si>
  <si>
    <t>LA SECUENCIA Y TEMPORALIZACIÓN DE LOS ELEMENTOS DEL CURRÍCULO.</t>
  </si>
  <si>
    <t>A)</t>
  </si>
  <si>
    <t>¿Se han desarrollado las unidades previstas</t>
  </si>
  <si>
    <t>% de número de clases impartidas</t>
  </si>
  <si>
    <t>% de estándares trabajados y programados básicos</t>
  </si>
  <si>
    <t>Valoración de la organización y metodología didáctica 
empleada: Siendo 4 la superior y 1 la inferior</t>
  </si>
  <si>
    <t>SI/NO</t>
  </si>
  <si>
    <t>VALORACIÓN Y PROPUESTA</t>
  </si>
  <si>
    <t>B)</t>
  </si>
  <si>
    <t>PERFIL COMPETENCIAL DEL ÁREA</t>
  </si>
  <si>
    <t>¿Las calificaciones se han determinado a la vista del grado 
de consecución de los estándares?</t>
  </si>
  <si>
    <t>C)</t>
  </si>
  <si>
    <t>LOS INSTRUMENTOS DE EVALUACIÓN PREVISTOS,INDICANDO LOS ESTÁNDARES DE APRENDIZAJE QUE SE VALORAN EN CADA UNO DE ELLOS, PARA CADA EVALUACIÓN</t>
  </si>
  <si>
    <t>¿Se han empleado los instrumentos de evaluación
 previstos para medir el grado de logro de los estándares?</t>
  </si>
  <si>
    <t>Idoneidad de los instrumentos de evaluación empleados</t>
  </si>
  <si>
    <t>Valoración de la idoneidad de los instrumentos de 
evaluación empleados: siendo 4 la superior y 1 la inferior</t>
  </si>
  <si>
    <t>D)</t>
  </si>
  <si>
    <t>MEDIDAS PREVISTAS PARA ESTIMULAR EL INTERÉS Y EL HÁBITO DE LA LECTURA, ASÍ COMO LA MEJORA DE 
LA EXPRESIÓN ESCRITA Y ORAL.</t>
  </si>
  <si>
    <t>¿Se contemplaron medidas para cada uno de los siguientes
aspectos?</t>
  </si>
  <si>
    <t>Interés de la lectura</t>
  </si>
  <si>
    <t>Hábito de la lectura</t>
  </si>
  <si>
    <t>Expresión escrita</t>
  </si>
  <si>
    <t>Expresión oral</t>
  </si>
  <si>
    <t>E)</t>
  </si>
  <si>
    <t>RECURSOS DIDÁCTICOS</t>
  </si>
  <si>
    <t>F)</t>
  </si>
  <si>
    <t>RELACIÓN DE ACTIVIDADES COMPLEMENTARIAS PARA ESE CURSO ESCOLAR</t>
  </si>
  <si>
    <t>¿Se han realizado las planificadas?</t>
  </si>
  <si>
    <t>G)</t>
  </si>
  <si>
    <t>INDICADORES DE LOGRO DEL PROCESO DE ENSEÑANZA Y DE LA PRÁCTICA DOCENTE (resultados
académicos del alumnado, grado de cumplimiento de la programación, etc)</t>
  </si>
  <si>
    <t>¿Se realizó la evaluación en el apartado del ajuste de la 
Programación en los términos previstos?</t>
  </si>
  <si>
    <t>III. AJUSTE DE LA PROGRAMACIÓN DOCENTE DEL ÁREA</t>
  </si>
  <si>
    <t>Sobresaliente</t>
  </si>
  <si>
    <t>Notable</t>
  </si>
  <si>
    <t>Bien</t>
  </si>
  <si>
    <t>Suficiente</t>
  </si>
  <si>
    <t>Insuficiente</t>
  </si>
  <si>
    <t>PRIMERO DE PRIMARIA</t>
  </si>
  <si>
    <t>SEGUNDO DE PRIMARIA</t>
  </si>
  <si>
    <t>TERCERO DE PRIMARIA</t>
  </si>
  <si>
    <t>CUARTO DE PRIMARIA</t>
  </si>
  <si>
    <t>QUINTO DE PRIMARIA</t>
  </si>
  <si>
    <t>SEXTO DE PRIMARIA</t>
  </si>
  <si>
    <t>MEDIDAS ADOPTADAS</t>
  </si>
  <si>
    <t>AP</t>
  </si>
  <si>
    <t>RE</t>
  </si>
  <si>
    <t>ACS</t>
  </si>
  <si>
    <t>DESTACA POS-NEG</t>
  </si>
  <si>
    <t>+</t>
  </si>
  <si>
    <t>-</t>
  </si>
  <si>
    <t>NOTA NUMÉRICA</t>
  </si>
  <si>
    <t>SI-NO</t>
  </si>
  <si>
    <t>SI</t>
  </si>
  <si>
    <t>NO</t>
  </si>
  <si>
    <t>VALOR</t>
  </si>
  <si>
    <t>ÁREAS CURRICULARES</t>
  </si>
  <si>
    <t>CIENCIAS SOCIALES</t>
  </si>
  <si>
    <t>CIENCIAS NATURALES</t>
  </si>
  <si>
    <t>LENGUA CASTELLANA</t>
  </si>
  <si>
    <t>MATEMÁTICAS</t>
  </si>
  <si>
    <t>INGLÉS</t>
  </si>
  <si>
    <t>EDUCACIÓN ARTÍSTICA</t>
  </si>
  <si>
    <t>EDUCACIÓN FÍSICA</t>
  </si>
  <si>
    <t>RELIGIÓN</t>
  </si>
  <si>
    <t>VALORES SOCIALES Y C.</t>
  </si>
  <si>
    <t>FRANCÉS</t>
  </si>
  <si>
    <t>PROFUNDIZACIÓN INGL.</t>
  </si>
  <si>
    <t>REFUERZO COMP. LING.</t>
  </si>
  <si>
    <t>PROFUNDIZACIÓN MAT.</t>
  </si>
  <si>
    <t>PROFUNDIZACIÓN LENG.</t>
  </si>
  <si>
    <t>CURSOS</t>
  </si>
  <si>
    <t>PRIMERO</t>
  </si>
  <si>
    <t xml:space="preserve">SEGUNDO </t>
  </si>
  <si>
    <t>TERCERO</t>
  </si>
  <si>
    <t>CUARTO</t>
  </si>
  <si>
    <t>QUINTO</t>
  </si>
  <si>
    <t>SEXTO</t>
  </si>
  <si>
    <t>X</t>
  </si>
  <si>
    <t>ANÁLISIS Y VALORACIÓN DEL RENDIMIENTO:</t>
  </si>
  <si>
    <t>PROFESOR/A ESPECIALISTA:</t>
  </si>
  <si>
    <t>PROFESORADO-TUTOR/A</t>
  </si>
  <si>
    <t>PROFESORADO ESP.</t>
  </si>
  <si>
    <t>TUTOR/A DEL CURSO:</t>
  </si>
  <si>
    <t>¿Se han empleado los que se programaron?</t>
  </si>
  <si>
    <t>LECTURA COMPRENSIVA</t>
  </si>
  <si>
    <t>I. CALIFICACIONES E INFORMACIÓN GENERAL DEL ALUMNADO.</t>
  </si>
  <si>
    <t xml:space="preserve">II. INFORMACIÓN A LAS FAMILIAS </t>
  </si>
  <si>
    <t>III. AJUSTE DE LA PROGRAMACIÓN DOCENTE DEL ÁREA.</t>
  </si>
  <si>
    <t>Nº AL</t>
  </si>
  <si>
    <t>Nº ALUMNOS</t>
  </si>
  <si>
    <t>Fecha:</t>
  </si>
  <si>
    <t xml:space="preserve">Fdo. D/Dña </t>
  </si>
  <si>
    <t>Se le adecúa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</si>
</sst>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left" textRotation="90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24" xfId="0" applyBorder="1" applyAlignment="1"/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7" xfId="0" applyBorder="1"/>
    <xf numFmtId="0" fontId="0" fillId="0" borderId="27" xfId="0" applyBorder="1" applyAlignment="1"/>
    <xf numFmtId="0" fontId="1" fillId="3" borderId="1" xfId="0" applyFont="1" applyFill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35" xfId="0" applyBorder="1" applyAlignment="1"/>
    <xf numFmtId="0" fontId="7" fillId="5" borderId="0" xfId="0" applyFont="1" applyFill="1" applyBorder="1" applyAlignment="1">
      <alignment vertical="center" wrapText="1"/>
    </xf>
    <xf numFmtId="0" fontId="6" fillId="6" borderId="1" xfId="0" applyFont="1" applyFill="1" applyBorder="1"/>
    <xf numFmtId="0" fontId="0" fillId="6" borderId="3" xfId="0" applyFill="1" applyBorder="1"/>
    <xf numFmtId="0" fontId="6" fillId="6" borderId="35" xfId="0" applyFont="1" applyFill="1" applyBorder="1"/>
    <xf numFmtId="0" fontId="6" fillId="6" borderId="3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3" borderId="2" xfId="0" applyFill="1" applyBorder="1" applyAlignment="1"/>
    <xf numFmtId="0" fontId="0" fillId="3" borderId="3" xfId="0" applyFill="1" applyBorder="1" applyAlignment="1"/>
    <xf numFmtId="0" fontId="2" fillId="3" borderId="1" xfId="0" applyFont="1" applyFill="1" applyBorder="1" applyAlignment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6" fillId="3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3" borderId="3" xfId="0" applyFont="1" applyFill="1" applyBorder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3" fillId="0" borderId="4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AP-I'!A1"/><Relationship Id="rId1" Type="http://schemas.openxmlformats.org/officeDocument/2006/relationships/image" Target="../media/image1.png"/><Relationship Id="rId5" Type="http://schemas.openxmlformats.org/officeDocument/2006/relationships/hyperlink" Target="#'AP-II'!A1"/><Relationship Id="rId4" Type="http://schemas.openxmlformats.org/officeDocument/2006/relationships/hyperlink" Target="#'AP-III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131587</xdr:colOff>
      <xdr:row>1</xdr:row>
      <xdr:rowOff>7435</xdr:rowOff>
    </xdr:from>
    <xdr:ext cx="10576293" cy="937629"/>
    <xdr:sp macro="" textlink="">
      <xdr:nvSpPr>
        <xdr:cNvPr id="2" name="1 Rectángulo"/>
        <xdr:cNvSpPr/>
      </xdr:nvSpPr>
      <xdr:spPr>
        <a:xfrm>
          <a:off x="131587" y="197935"/>
          <a:ext cx="10576293" cy="937629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Del Responsable del área al tutor/a</a:t>
          </a:r>
        </a:p>
      </xdr:txBody>
    </xdr:sp>
    <xdr:clientData/>
  </xdr:oneCellAnchor>
  <xdr:twoCellAnchor editAs="oneCell">
    <xdr:from>
      <xdr:col>9</xdr:col>
      <xdr:colOff>523874</xdr:colOff>
      <xdr:row>7</xdr:row>
      <xdr:rowOff>161924</xdr:rowOff>
    </xdr:from>
    <xdr:to>
      <xdr:col>12</xdr:col>
      <xdr:colOff>541365</xdr:colOff>
      <xdr:row>20</xdr:row>
      <xdr:rowOff>142874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4" y="1495424"/>
          <a:ext cx="2303491" cy="2695575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10</xdr:row>
      <xdr:rowOff>9525</xdr:rowOff>
    </xdr:from>
    <xdr:to>
      <xdr:col>7</xdr:col>
      <xdr:colOff>700504</xdr:colOff>
      <xdr:row>11</xdr:row>
      <xdr:rowOff>19050</xdr:rowOff>
    </xdr:to>
    <xdr:pic>
      <xdr:nvPicPr>
        <xdr:cNvPr id="4" name="3 Imagen" descr="C:\Users\ALVARO\AppData\Local\Microsoft\Windows\INetCache\IE\FAXCFCM8\boton-400x263[1].jp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914525"/>
          <a:ext cx="376654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419100</xdr:colOff>
      <xdr:row>13</xdr:row>
      <xdr:rowOff>228600</xdr:rowOff>
    </xdr:from>
    <xdr:to>
      <xdr:col>7</xdr:col>
      <xdr:colOff>33754</xdr:colOff>
      <xdr:row>15</xdr:row>
      <xdr:rowOff>0</xdr:rowOff>
    </xdr:to>
    <xdr:pic>
      <xdr:nvPicPr>
        <xdr:cNvPr id="5" name="4 Imagen" descr="C:\Users\ALVARO\AppData\Local\Microsoft\Windows\INetCache\IE\FAXCFCM8\boton-400x263[1].jp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47975"/>
          <a:ext cx="376654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428625</xdr:colOff>
      <xdr:row>12</xdr:row>
      <xdr:rowOff>9525</xdr:rowOff>
    </xdr:from>
    <xdr:to>
      <xdr:col>5</xdr:col>
      <xdr:colOff>43279</xdr:colOff>
      <xdr:row>13</xdr:row>
      <xdr:rowOff>19050</xdr:rowOff>
    </xdr:to>
    <xdr:pic>
      <xdr:nvPicPr>
        <xdr:cNvPr id="6" name="5 Imagen" descr="C:\Users\ALVARO\AppData\Local\Microsoft\Windows\INetCache\IE\FAXCFCM8\boton-400x263[1].jp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390775"/>
          <a:ext cx="376654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1047750</xdr:colOff>
      <xdr:row>10</xdr:row>
      <xdr:rowOff>138545</xdr:rowOff>
    </xdr:from>
    <xdr:to>
      <xdr:col>2</xdr:col>
      <xdr:colOff>1513190</xdr:colOff>
      <xdr:row>10</xdr:row>
      <xdr:rowOff>683209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341" y="1714500"/>
          <a:ext cx="465440" cy="544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865909</xdr:colOff>
      <xdr:row>6</xdr:row>
      <xdr:rowOff>294409</xdr:rowOff>
    </xdr:from>
    <xdr:to>
      <xdr:col>2</xdr:col>
      <xdr:colOff>1331349</xdr:colOff>
      <xdr:row>7</xdr:row>
      <xdr:rowOff>362823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659" y="1246909"/>
          <a:ext cx="465440" cy="544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0</xdr:row>
      <xdr:rowOff>171450</xdr:rowOff>
    </xdr:from>
    <xdr:to>
      <xdr:col>4</xdr:col>
      <xdr:colOff>913115</xdr:colOff>
      <xdr:row>2</xdr:row>
      <xdr:rowOff>287489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0"/>
          <a:ext cx="465440" cy="544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174"/>
  <sheetViews>
    <sheetView workbookViewId="0">
      <selection activeCell="C3" sqref="C3:C27"/>
    </sheetView>
  </sheetViews>
  <sheetFormatPr baseColWidth="10" defaultRowHeight="15" x14ac:dyDescent="0.25"/>
  <cols>
    <col min="1" max="1" width="6.42578125" customWidth="1"/>
    <col min="2" max="2" width="3.7109375" customWidth="1"/>
    <col min="3" max="3" width="44" customWidth="1"/>
    <col min="5" max="5" width="30.42578125" customWidth="1"/>
    <col min="7" max="7" width="19.7109375" customWidth="1"/>
    <col min="9" max="9" width="18.7109375" customWidth="1"/>
  </cols>
  <sheetData>
    <row r="1" spans="2:11" ht="15.75" thickBot="1" x14ac:dyDescent="0.3"/>
    <row r="2" spans="2:11" ht="16.5" thickBot="1" x14ac:dyDescent="0.3">
      <c r="B2" s="55" t="s">
        <v>71</v>
      </c>
      <c r="C2" s="56"/>
      <c r="E2" s="57" t="s">
        <v>77</v>
      </c>
      <c r="G2" s="57" t="s">
        <v>81</v>
      </c>
      <c r="I2" s="57" t="s">
        <v>84</v>
      </c>
      <c r="K2" s="58" t="s">
        <v>85</v>
      </c>
    </row>
    <row r="3" spans="2:11" ht="16.5" customHeight="1" x14ac:dyDescent="0.25">
      <c r="B3">
        <v>1</v>
      </c>
      <c r="C3" s="54"/>
      <c r="E3" s="22" t="s">
        <v>78</v>
      </c>
      <c r="G3" s="22" t="s">
        <v>82</v>
      </c>
      <c r="I3" s="22">
        <v>1</v>
      </c>
      <c r="K3" s="22" t="s">
        <v>86</v>
      </c>
    </row>
    <row r="4" spans="2:11" ht="16.5" customHeight="1" x14ac:dyDescent="0.25">
      <c r="B4">
        <v>2</v>
      </c>
      <c r="C4" s="54"/>
      <c r="E4" s="22" t="s">
        <v>79</v>
      </c>
      <c r="G4" s="22" t="s">
        <v>83</v>
      </c>
      <c r="I4" s="22">
        <v>2</v>
      </c>
      <c r="K4" s="22" t="s">
        <v>87</v>
      </c>
    </row>
    <row r="5" spans="2:11" ht="16.5" customHeight="1" thickBot="1" x14ac:dyDescent="0.3">
      <c r="B5">
        <v>3</v>
      </c>
      <c r="C5" s="54"/>
      <c r="E5" s="22" t="s">
        <v>80</v>
      </c>
      <c r="G5" s="22" t="s">
        <v>111</v>
      </c>
      <c r="I5" s="22">
        <v>3</v>
      </c>
    </row>
    <row r="6" spans="2:11" ht="16.5" customHeight="1" thickBot="1" x14ac:dyDescent="0.3">
      <c r="B6">
        <v>4</v>
      </c>
      <c r="C6" s="54"/>
      <c r="I6" s="22">
        <v>4</v>
      </c>
      <c r="K6" s="58" t="s">
        <v>88</v>
      </c>
    </row>
    <row r="7" spans="2:11" ht="16.5" customHeight="1" thickBot="1" x14ac:dyDescent="0.3">
      <c r="B7">
        <v>5</v>
      </c>
      <c r="C7" s="54"/>
      <c r="E7" s="58" t="s">
        <v>89</v>
      </c>
      <c r="G7" s="58" t="s">
        <v>104</v>
      </c>
      <c r="I7" s="22">
        <v>5</v>
      </c>
      <c r="K7" s="22">
        <v>1</v>
      </c>
    </row>
    <row r="8" spans="2:11" ht="16.5" customHeight="1" x14ac:dyDescent="0.25">
      <c r="B8">
        <v>6</v>
      </c>
      <c r="C8" s="54"/>
      <c r="E8" s="63" t="s">
        <v>90</v>
      </c>
      <c r="G8" s="22" t="s">
        <v>105</v>
      </c>
      <c r="I8" s="22">
        <v>6</v>
      </c>
      <c r="K8" s="22">
        <v>2</v>
      </c>
    </row>
    <row r="9" spans="2:11" ht="16.5" customHeight="1" x14ac:dyDescent="0.25">
      <c r="B9">
        <v>7</v>
      </c>
      <c r="C9" s="54"/>
      <c r="E9" s="63" t="s">
        <v>91</v>
      </c>
      <c r="G9" s="22" t="s">
        <v>106</v>
      </c>
      <c r="I9" s="22">
        <v>7</v>
      </c>
      <c r="K9" s="22">
        <v>3</v>
      </c>
    </row>
    <row r="10" spans="2:11" ht="16.5" customHeight="1" x14ac:dyDescent="0.25">
      <c r="B10">
        <v>8</v>
      </c>
      <c r="C10" s="54"/>
      <c r="E10" s="63" t="s">
        <v>92</v>
      </c>
      <c r="G10" s="22" t="s">
        <v>107</v>
      </c>
      <c r="I10" s="22">
        <v>8</v>
      </c>
      <c r="K10" s="22">
        <v>4</v>
      </c>
    </row>
    <row r="11" spans="2:11" ht="16.5" customHeight="1" x14ac:dyDescent="0.25">
      <c r="B11">
        <v>9</v>
      </c>
      <c r="C11" s="54"/>
      <c r="E11" s="63" t="s">
        <v>93</v>
      </c>
      <c r="G11" s="22" t="s">
        <v>108</v>
      </c>
      <c r="I11" s="22">
        <v>9</v>
      </c>
    </row>
    <row r="12" spans="2:11" ht="16.5" customHeight="1" x14ac:dyDescent="0.25">
      <c r="B12">
        <v>10</v>
      </c>
      <c r="C12" s="54"/>
      <c r="E12" s="63" t="s">
        <v>94</v>
      </c>
      <c r="G12" s="22" t="s">
        <v>109</v>
      </c>
      <c r="I12" s="22">
        <v>10</v>
      </c>
    </row>
    <row r="13" spans="2:11" ht="16.5" customHeight="1" x14ac:dyDescent="0.25">
      <c r="B13">
        <v>11</v>
      </c>
      <c r="C13" s="54"/>
      <c r="E13" s="63" t="s">
        <v>95</v>
      </c>
      <c r="G13" s="22" t="s">
        <v>110</v>
      </c>
    </row>
    <row r="14" spans="2:11" ht="16.5" customHeight="1" thickBot="1" x14ac:dyDescent="0.3">
      <c r="B14">
        <v>12</v>
      </c>
      <c r="C14" s="54"/>
      <c r="E14" s="63" t="s">
        <v>96</v>
      </c>
    </row>
    <row r="15" spans="2:11" ht="16.5" customHeight="1" thickBot="1" x14ac:dyDescent="0.3">
      <c r="B15">
        <v>13</v>
      </c>
      <c r="C15" s="54"/>
      <c r="E15" s="63" t="s">
        <v>97</v>
      </c>
      <c r="G15" s="108" t="s">
        <v>123</v>
      </c>
    </row>
    <row r="16" spans="2:11" ht="16.5" customHeight="1" x14ac:dyDescent="0.25">
      <c r="B16">
        <v>14</v>
      </c>
      <c r="C16" s="54"/>
      <c r="E16" s="63" t="s">
        <v>98</v>
      </c>
      <c r="G16" s="22">
        <v>1</v>
      </c>
    </row>
    <row r="17" spans="2:7" ht="16.5" customHeight="1" x14ac:dyDescent="0.25">
      <c r="B17">
        <v>15</v>
      </c>
      <c r="C17" s="54"/>
      <c r="E17" s="63" t="s">
        <v>99</v>
      </c>
      <c r="G17" s="22">
        <v>2</v>
      </c>
    </row>
    <row r="18" spans="2:7" ht="16.5" customHeight="1" x14ac:dyDescent="0.25">
      <c r="B18">
        <v>16</v>
      </c>
      <c r="C18" s="54"/>
      <c r="E18" s="63" t="s">
        <v>100</v>
      </c>
      <c r="G18" s="22">
        <v>3</v>
      </c>
    </row>
    <row r="19" spans="2:7" ht="16.5" customHeight="1" x14ac:dyDescent="0.25">
      <c r="B19">
        <v>17</v>
      </c>
      <c r="C19" s="54"/>
      <c r="E19" s="63" t="s">
        <v>101</v>
      </c>
      <c r="G19" s="22">
        <v>4</v>
      </c>
    </row>
    <row r="20" spans="2:7" ht="16.5" customHeight="1" x14ac:dyDescent="0.25">
      <c r="B20">
        <v>18</v>
      </c>
      <c r="C20" s="54"/>
      <c r="E20" s="63" t="s">
        <v>118</v>
      </c>
      <c r="G20" s="22">
        <v>5</v>
      </c>
    </row>
    <row r="21" spans="2:7" ht="16.5" customHeight="1" x14ac:dyDescent="0.25">
      <c r="B21">
        <v>19</v>
      </c>
      <c r="C21" s="54"/>
      <c r="E21" s="63" t="s">
        <v>102</v>
      </c>
      <c r="G21" s="22">
        <v>6</v>
      </c>
    </row>
    <row r="22" spans="2:7" ht="16.5" customHeight="1" x14ac:dyDescent="0.25">
      <c r="B22">
        <v>20</v>
      </c>
      <c r="C22" s="54"/>
      <c r="E22" s="63" t="s">
        <v>103</v>
      </c>
      <c r="G22" s="22">
        <v>7</v>
      </c>
    </row>
    <row r="23" spans="2:7" ht="16.5" customHeight="1" thickBot="1" x14ac:dyDescent="0.3">
      <c r="B23">
        <v>21</v>
      </c>
      <c r="C23" s="54"/>
      <c r="G23" s="22">
        <v>8</v>
      </c>
    </row>
    <row r="24" spans="2:7" ht="16.5" customHeight="1" thickBot="1" x14ac:dyDescent="0.3">
      <c r="B24">
        <v>22</v>
      </c>
      <c r="C24" s="54"/>
      <c r="E24" s="88" t="s">
        <v>114</v>
      </c>
      <c r="G24" s="22">
        <v>9</v>
      </c>
    </row>
    <row r="25" spans="2:7" ht="16.5" customHeight="1" x14ac:dyDescent="0.25">
      <c r="B25">
        <v>23</v>
      </c>
      <c r="C25" s="54"/>
      <c r="E25" s="63"/>
      <c r="G25" s="22">
        <v>10</v>
      </c>
    </row>
    <row r="26" spans="2:7" ht="16.5" customHeight="1" x14ac:dyDescent="0.25">
      <c r="B26">
        <v>24</v>
      </c>
      <c r="C26" s="54"/>
      <c r="E26" s="63"/>
      <c r="G26" s="22">
        <v>11</v>
      </c>
    </row>
    <row r="27" spans="2:7" ht="16.5" customHeight="1" x14ac:dyDescent="0.25">
      <c r="B27">
        <v>25</v>
      </c>
      <c r="C27" s="54"/>
      <c r="E27" s="63"/>
      <c r="G27" s="22">
        <v>12</v>
      </c>
    </row>
    <row r="28" spans="2:7" ht="16.5" customHeight="1" x14ac:dyDescent="0.25">
      <c r="B28">
        <v>26</v>
      </c>
      <c r="E28" s="63"/>
      <c r="G28" s="22">
        <v>13</v>
      </c>
    </row>
    <row r="29" spans="2:7" ht="16.5" customHeight="1" x14ac:dyDescent="0.25">
      <c r="B29">
        <v>27</v>
      </c>
      <c r="E29" s="63"/>
      <c r="G29" s="22">
        <v>14</v>
      </c>
    </row>
    <row r="30" spans="2:7" ht="15.75" thickBot="1" x14ac:dyDescent="0.3">
      <c r="E30" s="63"/>
      <c r="G30" s="22">
        <v>15</v>
      </c>
    </row>
    <row r="31" spans="2:7" ht="16.5" thickBot="1" x14ac:dyDescent="0.3">
      <c r="B31" s="55" t="s">
        <v>72</v>
      </c>
      <c r="C31" s="56"/>
      <c r="G31" s="22">
        <v>16</v>
      </c>
    </row>
    <row r="32" spans="2:7" ht="16.5" thickBot="1" x14ac:dyDescent="0.3">
      <c r="B32">
        <v>1</v>
      </c>
      <c r="C32" s="54"/>
      <c r="E32" s="88" t="s">
        <v>115</v>
      </c>
      <c r="G32" s="22">
        <v>17</v>
      </c>
    </row>
    <row r="33" spans="2:7" x14ac:dyDescent="0.25">
      <c r="B33">
        <v>2</v>
      </c>
      <c r="C33" s="54"/>
      <c r="E33" s="63"/>
      <c r="G33" s="22">
        <v>18</v>
      </c>
    </row>
    <row r="34" spans="2:7" x14ac:dyDescent="0.25">
      <c r="B34">
        <v>3</v>
      </c>
      <c r="C34" s="54"/>
      <c r="E34" s="63"/>
      <c r="G34" s="22">
        <v>19</v>
      </c>
    </row>
    <row r="35" spans="2:7" x14ac:dyDescent="0.25">
      <c r="B35">
        <v>4</v>
      </c>
      <c r="C35" s="54"/>
      <c r="E35" s="63"/>
      <c r="G35" s="22">
        <v>20</v>
      </c>
    </row>
    <row r="36" spans="2:7" x14ac:dyDescent="0.25">
      <c r="B36">
        <v>5</v>
      </c>
      <c r="C36" s="54"/>
      <c r="E36" s="63"/>
      <c r="G36" s="22">
        <v>21</v>
      </c>
    </row>
    <row r="37" spans="2:7" x14ac:dyDescent="0.25">
      <c r="B37">
        <v>6</v>
      </c>
      <c r="C37" s="54"/>
      <c r="E37" s="63"/>
      <c r="G37" s="22">
        <v>22</v>
      </c>
    </row>
    <row r="38" spans="2:7" x14ac:dyDescent="0.25">
      <c r="B38">
        <v>7</v>
      </c>
      <c r="C38" s="54"/>
      <c r="E38" s="63"/>
      <c r="G38" s="22">
        <v>23</v>
      </c>
    </row>
    <row r="39" spans="2:7" x14ac:dyDescent="0.25">
      <c r="B39">
        <v>8</v>
      </c>
      <c r="C39" s="54"/>
      <c r="E39" s="63"/>
      <c r="G39" s="22">
        <v>24</v>
      </c>
    </row>
    <row r="40" spans="2:7" x14ac:dyDescent="0.25">
      <c r="B40">
        <v>9</v>
      </c>
      <c r="C40" s="54"/>
      <c r="E40" s="63"/>
      <c r="G40" s="22">
        <v>25</v>
      </c>
    </row>
    <row r="41" spans="2:7" x14ac:dyDescent="0.25">
      <c r="B41">
        <v>10</v>
      </c>
      <c r="C41" s="54"/>
      <c r="E41" s="63"/>
      <c r="G41" s="22">
        <v>26</v>
      </c>
    </row>
    <row r="42" spans="2:7" x14ac:dyDescent="0.25">
      <c r="B42">
        <v>11</v>
      </c>
      <c r="C42" s="54"/>
      <c r="E42" s="63"/>
      <c r="G42" s="22">
        <v>27</v>
      </c>
    </row>
    <row r="43" spans="2:7" x14ac:dyDescent="0.25">
      <c r="B43">
        <v>12</v>
      </c>
      <c r="C43" s="54"/>
      <c r="E43" s="63"/>
    </row>
    <row r="44" spans="2:7" x14ac:dyDescent="0.25">
      <c r="B44">
        <v>13</v>
      </c>
      <c r="C44" s="54"/>
      <c r="E44" s="63"/>
    </row>
    <row r="45" spans="2:7" x14ac:dyDescent="0.25">
      <c r="B45">
        <v>14</v>
      </c>
      <c r="C45" s="54"/>
    </row>
    <row r="46" spans="2:7" x14ac:dyDescent="0.25">
      <c r="B46">
        <v>15</v>
      </c>
      <c r="C46" s="54"/>
    </row>
    <row r="47" spans="2:7" x14ac:dyDescent="0.25">
      <c r="B47">
        <v>16</v>
      </c>
      <c r="C47" s="54"/>
    </row>
    <row r="48" spans="2:7" x14ac:dyDescent="0.25">
      <c r="B48">
        <v>17</v>
      </c>
      <c r="C48" s="54"/>
    </row>
    <row r="49" spans="2:3" x14ac:dyDescent="0.25">
      <c r="B49">
        <v>18</v>
      </c>
      <c r="C49" s="54"/>
    </row>
    <row r="50" spans="2:3" x14ac:dyDescent="0.25">
      <c r="B50">
        <v>19</v>
      </c>
      <c r="C50" s="54"/>
    </row>
    <row r="51" spans="2:3" x14ac:dyDescent="0.25">
      <c r="B51">
        <v>20</v>
      </c>
      <c r="C51" s="54"/>
    </row>
    <row r="52" spans="2:3" x14ac:dyDescent="0.25">
      <c r="B52">
        <v>21</v>
      </c>
      <c r="C52" s="54"/>
    </row>
    <row r="53" spans="2:3" x14ac:dyDescent="0.25">
      <c r="B53">
        <v>22</v>
      </c>
      <c r="C53" s="54"/>
    </row>
    <row r="54" spans="2:3" x14ac:dyDescent="0.25">
      <c r="B54">
        <v>23</v>
      </c>
      <c r="C54" s="54"/>
    </row>
    <row r="55" spans="2:3" x14ac:dyDescent="0.25">
      <c r="B55">
        <v>24</v>
      </c>
      <c r="C55" s="54"/>
    </row>
    <row r="56" spans="2:3" x14ac:dyDescent="0.25">
      <c r="B56">
        <v>25</v>
      </c>
      <c r="C56" s="54"/>
    </row>
    <row r="57" spans="2:3" x14ac:dyDescent="0.25">
      <c r="B57">
        <v>26</v>
      </c>
      <c r="C57" s="54"/>
    </row>
    <row r="58" spans="2:3" x14ac:dyDescent="0.25">
      <c r="B58">
        <v>27</v>
      </c>
    </row>
    <row r="59" spans="2:3" ht="15.75" thickBot="1" x14ac:dyDescent="0.3"/>
    <row r="60" spans="2:3" ht="16.5" thickBot="1" x14ac:dyDescent="0.3">
      <c r="B60" s="55" t="s">
        <v>73</v>
      </c>
      <c r="C60" s="56"/>
    </row>
    <row r="61" spans="2:3" x14ac:dyDescent="0.25">
      <c r="B61">
        <v>1</v>
      </c>
      <c r="C61" s="54"/>
    </row>
    <row r="62" spans="2:3" x14ac:dyDescent="0.25">
      <c r="B62">
        <v>2</v>
      </c>
      <c r="C62" s="54"/>
    </row>
    <row r="63" spans="2:3" x14ac:dyDescent="0.25">
      <c r="B63">
        <v>3</v>
      </c>
      <c r="C63" s="54"/>
    </row>
    <row r="64" spans="2:3" x14ac:dyDescent="0.25">
      <c r="B64">
        <v>4</v>
      </c>
      <c r="C64" s="54"/>
    </row>
    <row r="65" spans="2:3" x14ac:dyDescent="0.25">
      <c r="B65">
        <v>5</v>
      </c>
      <c r="C65" s="54"/>
    </row>
    <row r="66" spans="2:3" x14ac:dyDescent="0.25">
      <c r="B66">
        <v>6</v>
      </c>
      <c r="C66" s="54"/>
    </row>
    <row r="67" spans="2:3" x14ac:dyDescent="0.25">
      <c r="B67">
        <v>7</v>
      </c>
      <c r="C67" s="54"/>
    </row>
    <row r="68" spans="2:3" x14ac:dyDescent="0.25">
      <c r="B68">
        <v>8</v>
      </c>
      <c r="C68" s="54"/>
    </row>
    <row r="69" spans="2:3" x14ac:dyDescent="0.25">
      <c r="B69">
        <v>9</v>
      </c>
      <c r="C69" s="54"/>
    </row>
    <row r="70" spans="2:3" x14ac:dyDescent="0.25">
      <c r="B70">
        <v>10</v>
      </c>
      <c r="C70" s="54"/>
    </row>
    <row r="71" spans="2:3" x14ac:dyDescent="0.25">
      <c r="B71">
        <v>11</v>
      </c>
      <c r="C71" s="54"/>
    </row>
    <row r="72" spans="2:3" x14ac:dyDescent="0.25">
      <c r="B72">
        <v>12</v>
      </c>
      <c r="C72" s="54"/>
    </row>
    <row r="73" spans="2:3" x14ac:dyDescent="0.25">
      <c r="B73">
        <v>13</v>
      </c>
      <c r="C73" s="54"/>
    </row>
    <row r="74" spans="2:3" x14ac:dyDescent="0.25">
      <c r="B74">
        <v>14</v>
      </c>
      <c r="C74" s="54"/>
    </row>
    <row r="75" spans="2:3" x14ac:dyDescent="0.25">
      <c r="B75">
        <v>15</v>
      </c>
      <c r="C75" s="54"/>
    </row>
    <row r="76" spans="2:3" x14ac:dyDescent="0.25">
      <c r="B76">
        <v>16</v>
      </c>
      <c r="C76" s="54"/>
    </row>
    <row r="77" spans="2:3" x14ac:dyDescent="0.25">
      <c r="B77">
        <v>17</v>
      </c>
      <c r="C77" s="54"/>
    </row>
    <row r="78" spans="2:3" x14ac:dyDescent="0.25">
      <c r="B78">
        <v>18</v>
      </c>
      <c r="C78" s="54"/>
    </row>
    <row r="79" spans="2:3" x14ac:dyDescent="0.25">
      <c r="B79">
        <v>19</v>
      </c>
      <c r="C79" s="54"/>
    </row>
    <row r="80" spans="2:3" x14ac:dyDescent="0.25">
      <c r="B80">
        <v>20</v>
      </c>
      <c r="C80" s="54"/>
    </row>
    <row r="81" spans="2:3" x14ac:dyDescent="0.25">
      <c r="B81">
        <v>21</v>
      </c>
      <c r="C81" s="54"/>
    </row>
    <row r="82" spans="2:3" x14ac:dyDescent="0.25">
      <c r="B82">
        <v>22</v>
      </c>
      <c r="C82" s="54"/>
    </row>
    <row r="83" spans="2:3" x14ac:dyDescent="0.25">
      <c r="B83">
        <v>23</v>
      </c>
      <c r="C83" s="54"/>
    </row>
    <row r="84" spans="2:3" x14ac:dyDescent="0.25">
      <c r="B84">
        <v>24</v>
      </c>
      <c r="C84" s="54"/>
    </row>
    <row r="85" spans="2:3" x14ac:dyDescent="0.25">
      <c r="B85">
        <v>25</v>
      </c>
      <c r="C85" s="54"/>
    </row>
    <row r="86" spans="2:3" x14ac:dyDescent="0.25">
      <c r="B86">
        <v>26</v>
      </c>
    </row>
    <row r="87" spans="2:3" x14ac:dyDescent="0.25">
      <c r="B87">
        <v>27</v>
      </c>
    </row>
    <row r="88" spans="2:3" ht="15.75" thickBot="1" x14ac:dyDescent="0.3"/>
    <row r="89" spans="2:3" ht="16.5" thickBot="1" x14ac:dyDescent="0.3">
      <c r="B89" s="55" t="s">
        <v>74</v>
      </c>
      <c r="C89" s="56"/>
    </row>
    <row r="90" spans="2:3" x14ac:dyDescent="0.25">
      <c r="B90">
        <v>1</v>
      </c>
      <c r="C90" s="54"/>
    </row>
    <row r="91" spans="2:3" x14ac:dyDescent="0.25">
      <c r="B91">
        <v>2</v>
      </c>
      <c r="C91" s="54"/>
    </row>
    <row r="92" spans="2:3" x14ac:dyDescent="0.25">
      <c r="B92">
        <v>3</v>
      </c>
      <c r="C92" s="54"/>
    </row>
    <row r="93" spans="2:3" x14ac:dyDescent="0.25">
      <c r="B93">
        <v>4</v>
      </c>
      <c r="C93" s="54"/>
    </row>
    <row r="94" spans="2:3" x14ac:dyDescent="0.25">
      <c r="B94">
        <v>5</v>
      </c>
      <c r="C94" s="54"/>
    </row>
    <row r="95" spans="2:3" x14ac:dyDescent="0.25">
      <c r="B95">
        <v>6</v>
      </c>
      <c r="C95" s="54"/>
    </row>
    <row r="96" spans="2:3" x14ac:dyDescent="0.25">
      <c r="B96">
        <v>7</v>
      </c>
      <c r="C96" s="54"/>
    </row>
    <row r="97" spans="2:3" x14ac:dyDescent="0.25">
      <c r="B97">
        <v>8</v>
      </c>
      <c r="C97" s="54"/>
    </row>
    <row r="98" spans="2:3" x14ac:dyDescent="0.25">
      <c r="B98">
        <v>9</v>
      </c>
      <c r="C98" s="54"/>
    </row>
    <row r="99" spans="2:3" x14ac:dyDescent="0.25">
      <c r="B99">
        <v>10</v>
      </c>
      <c r="C99" s="54"/>
    </row>
    <row r="100" spans="2:3" x14ac:dyDescent="0.25">
      <c r="B100">
        <v>11</v>
      </c>
      <c r="C100" s="54"/>
    </row>
    <row r="101" spans="2:3" x14ac:dyDescent="0.25">
      <c r="B101">
        <v>12</v>
      </c>
      <c r="C101" s="54"/>
    </row>
    <row r="102" spans="2:3" x14ac:dyDescent="0.25">
      <c r="B102">
        <v>13</v>
      </c>
      <c r="C102" s="54"/>
    </row>
    <row r="103" spans="2:3" x14ac:dyDescent="0.25">
      <c r="B103">
        <v>14</v>
      </c>
      <c r="C103" s="54"/>
    </row>
    <row r="104" spans="2:3" x14ac:dyDescent="0.25">
      <c r="B104">
        <v>15</v>
      </c>
      <c r="C104" s="54"/>
    </row>
    <row r="105" spans="2:3" x14ac:dyDescent="0.25">
      <c r="B105">
        <v>16</v>
      </c>
      <c r="C105" s="54"/>
    </row>
    <row r="106" spans="2:3" x14ac:dyDescent="0.25">
      <c r="B106">
        <v>17</v>
      </c>
      <c r="C106" s="54"/>
    </row>
    <row r="107" spans="2:3" x14ac:dyDescent="0.25">
      <c r="B107">
        <v>18</v>
      </c>
      <c r="C107" s="54"/>
    </row>
    <row r="108" spans="2:3" x14ac:dyDescent="0.25">
      <c r="B108">
        <v>19</v>
      </c>
      <c r="C108" s="54"/>
    </row>
    <row r="109" spans="2:3" x14ac:dyDescent="0.25">
      <c r="B109">
        <v>20</v>
      </c>
      <c r="C109" s="54"/>
    </row>
    <row r="110" spans="2:3" x14ac:dyDescent="0.25">
      <c r="B110">
        <v>21</v>
      </c>
      <c r="C110" s="54"/>
    </row>
    <row r="111" spans="2:3" x14ac:dyDescent="0.25">
      <c r="B111">
        <v>22</v>
      </c>
      <c r="C111" s="54"/>
    </row>
    <row r="112" spans="2:3" x14ac:dyDescent="0.25">
      <c r="B112">
        <v>23</v>
      </c>
      <c r="C112" s="54"/>
    </row>
    <row r="113" spans="2:3" x14ac:dyDescent="0.25">
      <c r="B113">
        <v>24</v>
      </c>
      <c r="C113" s="54"/>
    </row>
    <row r="114" spans="2:3" x14ac:dyDescent="0.25">
      <c r="B114">
        <v>25</v>
      </c>
      <c r="C114" s="54"/>
    </row>
    <row r="115" spans="2:3" x14ac:dyDescent="0.25">
      <c r="B115">
        <v>26</v>
      </c>
      <c r="C115" s="54"/>
    </row>
    <row r="116" spans="2:3" x14ac:dyDescent="0.25">
      <c r="B116">
        <v>27</v>
      </c>
      <c r="C116" s="54"/>
    </row>
    <row r="117" spans="2:3" ht="15.75" thickBot="1" x14ac:dyDescent="0.3"/>
    <row r="118" spans="2:3" ht="16.5" thickBot="1" x14ac:dyDescent="0.3">
      <c r="B118" s="55" t="s">
        <v>75</v>
      </c>
      <c r="C118" s="56"/>
    </row>
    <row r="119" spans="2:3" x14ac:dyDescent="0.25">
      <c r="B119">
        <v>1</v>
      </c>
      <c r="C119" s="54"/>
    </row>
    <row r="120" spans="2:3" x14ac:dyDescent="0.25">
      <c r="B120">
        <v>2</v>
      </c>
      <c r="C120" s="54"/>
    </row>
    <row r="121" spans="2:3" x14ac:dyDescent="0.25">
      <c r="B121">
        <v>3</v>
      </c>
      <c r="C121" s="54"/>
    </row>
    <row r="122" spans="2:3" x14ac:dyDescent="0.25">
      <c r="B122">
        <v>4</v>
      </c>
      <c r="C122" s="54"/>
    </row>
    <row r="123" spans="2:3" x14ac:dyDescent="0.25">
      <c r="B123">
        <v>5</v>
      </c>
      <c r="C123" s="54"/>
    </row>
    <row r="124" spans="2:3" x14ac:dyDescent="0.25">
      <c r="B124">
        <v>6</v>
      </c>
      <c r="C124" s="54"/>
    </row>
    <row r="125" spans="2:3" x14ac:dyDescent="0.25">
      <c r="B125">
        <v>7</v>
      </c>
      <c r="C125" s="54"/>
    </row>
    <row r="126" spans="2:3" x14ac:dyDescent="0.25">
      <c r="B126">
        <v>8</v>
      </c>
      <c r="C126" s="54"/>
    </row>
    <row r="127" spans="2:3" x14ac:dyDescent="0.25">
      <c r="B127">
        <v>9</v>
      </c>
      <c r="C127" s="54"/>
    </row>
    <row r="128" spans="2:3" x14ac:dyDescent="0.25">
      <c r="B128">
        <v>10</v>
      </c>
      <c r="C128" s="54"/>
    </row>
    <row r="129" spans="2:3" x14ac:dyDescent="0.25">
      <c r="B129">
        <v>11</v>
      </c>
      <c r="C129" s="54"/>
    </row>
    <row r="130" spans="2:3" x14ac:dyDescent="0.25">
      <c r="B130">
        <v>12</v>
      </c>
      <c r="C130" s="54"/>
    </row>
    <row r="131" spans="2:3" x14ac:dyDescent="0.25">
      <c r="B131">
        <v>13</v>
      </c>
      <c r="C131" s="54"/>
    </row>
    <row r="132" spans="2:3" x14ac:dyDescent="0.25">
      <c r="B132">
        <v>14</v>
      </c>
      <c r="C132" s="54"/>
    </row>
    <row r="133" spans="2:3" x14ac:dyDescent="0.25">
      <c r="B133">
        <v>15</v>
      </c>
      <c r="C133" s="54"/>
    </row>
    <row r="134" spans="2:3" x14ac:dyDescent="0.25">
      <c r="B134">
        <v>16</v>
      </c>
      <c r="C134" s="54"/>
    </row>
    <row r="135" spans="2:3" x14ac:dyDescent="0.25">
      <c r="B135">
        <v>17</v>
      </c>
      <c r="C135" s="54"/>
    </row>
    <row r="136" spans="2:3" x14ac:dyDescent="0.25">
      <c r="B136">
        <v>18</v>
      </c>
      <c r="C136" s="54"/>
    </row>
    <row r="137" spans="2:3" x14ac:dyDescent="0.25">
      <c r="B137">
        <v>19</v>
      </c>
      <c r="C137" s="54"/>
    </row>
    <row r="138" spans="2:3" x14ac:dyDescent="0.25">
      <c r="B138">
        <v>20</v>
      </c>
      <c r="C138" s="54"/>
    </row>
    <row r="139" spans="2:3" x14ac:dyDescent="0.25">
      <c r="B139">
        <v>21</v>
      </c>
      <c r="C139" s="54"/>
    </row>
    <row r="140" spans="2:3" x14ac:dyDescent="0.25">
      <c r="B140">
        <v>22</v>
      </c>
    </row>
    <row r="141" spans="2:3" x14ac:dyDescent="0.25">
      <c r="B141">
        <v>23</v>
      </c>
    </row>
    <row r="142" spans="2:3" x14ac:dyDescent="0.25">
      <c r="B142">
        <v>24</v>
      </c>
    </row>
    <row r="143" spans="2:3" x14ac:dyDescent="0.25">
      <c r="B143">
        <v>25</v>
      </c>
    </row>
    <row r="144" spans="2:3" x14ac:dyDescent="0.25">
      <c r="B144">
        <v>26</v>
      </c>
    </row>
    <row r="145" spans="2:3" x14ac:dyDescent="0.25">
      <c r="B145">
        <v>27</v>
      </c>
    </row>
    <row r="146" spans="2:3" ht="15.75" thickBot="1" x14ac:dyDescent="0.3"/>
    <row r="147" spans="2:3" ht="16.5" thickBot="1" x14ac:dyDescent="0.3">
      <c r="B147" s="55" t="s">
        <v>76</v>
      </c>
      <c r="C147" s="56"/>
    </row>
    <row r="148" spans="2:3" x14ac:dyDescent="0.25">
      <c r="B148">
        <v>1</v>
      </c>
      <c r="C148" s="54"/>
    </row>
    <row r="149" spans="2:3" x14ac:dyDescent="0.25">
      <c r="B149">
        <v>2</v>
      </c>
      <c r="C149" s="54"/>
    </row>
    <row r="150" spans="2:3" x14ac:dyDescent="0.25">
      <c r="B150">
        <v>3</v>
      </c>
      <c r="C150" s="54"/>
    </row>
    <row r="151" spans="2:3" x14ac:dyDescent="0.25">
      <c r="B151">
        <v>4</v>
      </c>
      <c r="C151" s="54"/>
    </row>
    <row r="152" spans="2:3" x14ac:dyDescent="0.25">
      <c r="B152">
        <v>5</v>
      </c>
      <c r="C152" s="54"/>
    </row>
    <row r="153" spans="2:3" x14ac:dyDescent="0.25">
      <c r="B153">
        <v>6</v>
      </c>
      <c r="C153" s="54"/>
    </row>
    <row r="154" spans="2:3" x14ac:dyDescent="0.25">
      <c r="B154">
        <v>7</v>
      </c>
      <c r="C154" s="54"/>
    </row>
    <row r="155" spans="2:3" x14ac:dyDescent="0.25">
      <c r="B155">
        <v>8</v>
      </c>
      <c r="C155" s="54"/>
    </row>
    <row r="156" spans="2:3" x14ac:dyDescent="0.25">
      <c r="B156">
        <v>9</v>
      </c>
      <c r="C156" s="54"/>
    </row>
    <row r="157" spans="2:3" x14ac:dyDescent="0.25">
      <c r="B157">
        <v>10</v>
      </c>
      <c r="C157" s="54"/>
    </row>
    <row r="158" spans="2:3" x14ac:dyDescent="0.25">
      <c r="B158">
        <v>11</v>
      </c>
      <c r="C158" s="54"/>
    </row>
    <row r="159" spans="2:3" x14ac:dyDescent="0.25">
      <c r="B159">
        <v>12</v>
      </c>
      <c r="C159" s="54"/>
    </row>
    <row r="160" spans="2:3" x14ac:dyDescent="0.25">
      <c r="B160">
        <v>13</v>
      </c>
      <c r="C160" s="54"/>
    </row>
    <row r="161" spans="2:3" x14ac:dyDescent="0.25">
      <c r="B161">
        <v>14</v>
      </c>
      <c r="C161" s="54"/>
    </row>
    <row r="162" spans="2:3" x14ac:dyDescent="0.25">
      <c r="B162">
        <v>15</v>
      </c>
      <c r="C162" s="54"/>
    </row>
    <row r="163" spans="2:3" x14ac:dyDescent="0.25">
      <c r="B163">
        <v>16</v>
      </c>
      <c r="C163" s="54"/>
    </row>
    <row r="164" spans="2:3" x14ac:dyDescent="0.25">
      <c r="B164">
        <v>17</v>
      </c>
      <c r="C164" s="54"/>
    </row>
    <row r="165" spans="2:3" x14ac:dyDescent="0.25">
      <c r="B165">
        <v>18</v>
      </c>
      <c r="C165" s="54"/>
    </row>
    <row r="166" spans="2:3" x14ac:dyDescent="0.25">
      <c r="B166">
        <v>19</v>
      </c>
      <c r="C166" s="54"/>
    </row>
    <row r="167" spans="2:3" x14ac:dyDescent="0.25">
      <c r="B167">
        <v>20</v>
      </c>
      <c r="C167" s="54"/>
    </row>
    <row r="168" spans="2:3" x14ac:dyDescent="0.25">
      <c r="B168">
        <v>21</v>
      </c>
      <c r="C168" s="54"/>
    </row>
    <row r="169" spans="2:3" x14ac:dyDescent="0.25">
      <c r="B169">
        <v>22</v>
      </c>
      <c r="C169" s="54"/>
    </row>
    <row r="170" spans="2:3" x14ac:dyDescent="0.25">
      <c r="B170">
        <v>23</v>
      </c>
      <c r="C170" s="54"/>
    </row>
    <row r="171" spans="2:3" x14ac:dyDescent="0.25">
      <c r="B171">
        <v>24</v>
      </c>
      <c r="C171" s="54"/>
    </row>
    <row r="172" spans="2:3" x14ac:dyDescent="0.25">
      <c r="B172">
        <v>25</v>
      </c>
    </row>
    <row r="173" spans="2:3" x14ac:dyDescent="0.25">
      <c r="B173">
        <v>26</v>
      </c>
    </row>
    <row r="174" spans="2:3" x14ac:dyDescent="0.25">
      <c r="B174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1:B15"/>
  <sheetViews>
    <sheetView showGridLines="0" tabSelected="1" workbookViewId="0"/>
  </sheetViews>
  <sheetFormatPr baseColWidth="10" defaultRowHeight="15" x14ac:dyDescent="0.25"/>
  <sheetData>
    <row r="11" spans="2:2" ht="18.75" x14ac:dyDescent="0.3">
      <c r="B11" s="23" t="s">
        <v>119</v>
      </c>
    </row>
    <row r="12" spans="2:2" ht="18.75" x14ac:dyDescent="0.3">
      <c r="B12" s="23"/>
    </row>
    <row r="13" spans="2:2" ht="18.75" x14ac:dyDescent="0.3">
      <c r="B13" s="23" t="s">
        <v>120</v>
      </c>
    </row>
    <row r="14" spans="2:2" ht="18.75" x14ac:dyDescent="0.3">
      <c r="B14" s="23"/>
    </row>
    <row r="15" spans="2:2" ht="18.75" x14ac:dyDescent="0.3">
      <c r="B15" s="23" t="s">
        <v>121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N47"/>
  <sheetViews>
    <sheetView showGridLines="0" zoomScale="110" zoomScaleNormal="110" workbookViewId="0">
      <pane ySplit="11" topLeftCell="A12" activePane="bottomLeft" state="frozen"/>
      <selection pane="bottomLeft" activeCell="J2" sqref="J2"/>
    </sheetView>
  </sheetViews>
  <sheetFormatPr baseColWidth="10" defaultRowHeight="15" x14ac:dyDescent="0.25"/>
  <cols>
    <col min="1" max="1" width="2.42578125" customWidth="1"/>
    <col min="2" max="2" width="4.5703125" customWidth="1"/>
    <col min="3" max="3" width="38.28515625" customWidth="1"/>
    <col min="4" max="7" width="5.42578125" customWidth="1"/>
    <col min="8" max="12" width="3.7109375" customWidth="1"/>
  </cols>
  <sheetData>
    <row r="1" spans="2:14" ht="2.25" customHeight="1" thickBot="1" x14ac:dyDescent="0.3"/>
    <row r="2" spans="2:14" ht="16.5" thickBot="1" x14ac:dyDescent="0.3">
      <c r="C2" s="3" t="s">
        <v>5</v>
      </c>
      <c r="H2" s="117" t="s">
        <v>122</v>
      </c>
      <c r="I2" s="118"/>
      <c r="J2" s="82"/>
      <c r="K2" s="109"/>
    </row>
    <row r="3" spans="2:14" ht="3" customHeight="1" thickBot="1" x14ac:dyDescent="0.3"/>
    <row r="4" spans="2:14" ht="15.75" thickBot="1" x14ac:dyDescent="0.3">
      <c r="C4" s="5" t="s">
        <v>6</v>
      </c>
      <c r="D4" s="137"/>
      <c r="E4" s="138"/>
      <c r="F4" s="138"/>
      <c r="G4" s="139"/>
      <c r="I4" s="5" t="s">
        <v>9</v>
      </c>
      <c r="J4" s="82"/>
      <c r="K4" s="80"/>
      <c r="L4" s="81"/>
    </row>
    <row r="5" spans="2:14" ht="3.75" customHeight="1" thickBot="1" x14ac:dyDescent="0.3">
      <c r="C5" s="83"/>
      <c r="D5" s="84"/>
      <c r="E5" s="84"/>
      <c r="F5" s="84"/>
      <c r="G5" s="84"/>
      <c r="H5" s="85"/>
      <c r="I5" s="83"/>
      <c r="J5" s="86"/>
      <c r="K5" s="87"/>
      <c r="L5" s="87"/>
    </row>
    <row r="6" spans="2:14" ht="15" customHeight="1" thickBot="1" x14ac:dyDescent="0.3">
      <c r="C6" s="83" t="s">
        <v>113</v>
      </c>
      <c r="D6" s="121"/>
      <c r="E6" s="122"/>
      <c r="F6" s="122"/>
      <c r="G6" s="122"/>
      <c r="H6" s="122"/>
      <c r="I6" s="122"/>
      <c r="J6" s="122"/>
      <c r="K6" s="123"/>
      <c r="L6" s="87"/>
    </row>
    <row r="7" spans="2:14" ht="3.75" customHeight="1" thickBot="1" x14ac:dyDescent="0.3">
      <c r="C7" s="83"/>
      <c r="D7" s="90"/>
      <c r="E7" s="90"/>
      <c r="F7" s="90"/>
      <c r="G7" s="90"/>
      <c r="H7" s="90"/>
      <c r="I7" s="90"/>
      <c r="J7" s="90"/>
      <c r="K7" s="90"/>
      <c r="L7" s="87"/>
    </row>
    <row r="8" spans="2:14" ht="15" customHeight="1" thickBot="1" x14ac:dyDescent="0.3">
      <c r="C8" s="89" t="s">
        <v>116</v>
      </c>
      <c r="D8" s="121"/>
      <c r="E8" s="122"/>
      <c r="F8" s="122"/>
      <c r="G8" s="122"/>
      <c r="H8" s="122"/>
      <c r="I8" s="122"/>
      <c r="J8" s="122"/>
      <c r="K8" s="123"/>
    </row>
    <row r="9" spans="2:14" ht="15" customHeight="1" thickBot="1" x14ac:dyDescent="0.3">
      <c r="C9" s="3" t="s">
        <v>7</v>
      </c>
    </row>
    <row r="10" spans="2:14" ht="34.5" customHeight="1" thickBot="1" x14ac:dyDescent="0.3">
      <c r="C10" s="3"/>
      <c r="D10" s="140" t="s">
        <v>8</v>
      </c>
      <c r="E10" s="141"/>
      <c r="F10" s="141"/>
      <c r="G10" s="142"/>
      <c r="H10" s="143" t="s">
        <v>19</v>
      </c>
      <c r="I10" s="141"/>
      <c r="J10" s="141"/>
      <c r="K10" s="141"/>
      <c r="L10" s="144"/>
    </row>
    <row r="11" spans="2:14" ht="99.75" customHeight="1" thickBot="1" x14ac:dyDescent="0.3">
      <c r="B11" s="9" t="s">
        <v>10</v>
      </c>
      <c r="C11" s="10" t="s">
        <v>0</v>
      </c>
      <c r="D11" s="6" t="s">
        <v>1</v>
      </c>
      <c r="E11" s="7" t="s">
        <v>2</v>
      </c>
      <c r="F11" s="7" t="s">
        <v>3</v>
      </c>
      <c r="G11" s="7" t="s">
        <v>4</v>
      </c>
      <c r="H11" s="7" t="s">
        <v>66</v>
      </c>
      <c r="I11" s="7" t="s">
        <v>67</v>
      </c>
      <c r="J11" s="7" t="s">
        <v>68</v>
      </c>
      <c r="K11" s="7" t="s">
        <v>69</v>
      </c>
      <c r="L11" s="8" t="s">
        <v>70</v>
      </c>
      <c r="M11" s="1"/>
      <c r="N11" s="2"/>
    </row>
    <row r="12" spans="2:14" x14ac:dyDescent="0.25">
      <c r="B12" s="11">
        <v>1</v>
      </c>
      <c r="C12" s="12" t="str">
        <f>IF(J4="PRIMERO",DATOS!C3,IF(J4="SEGUNDO",DATOS!C32,IF(J4="TERCERO",DATOS!C61,IF(J4="CUARTO",DATOS!C90,IF(J4="QUINTO",DATOS!C119,IF(J4="SEXTO",DATOS!C148," "))))))</f>
        <v xml:space="preserve"> </v>
      </c>
      <c r="D12" s="59"/>
      <c r="E12" s="64"/>
      <c r="F12" s="91"/>
      <c r="G12" s="67"/>
      <c r="H12" s="92"/>
      <c r="I12" s="93"/>
      <c r="J12" s="93"/>
      <c r="K12" s="93"/>
      <c r="L12" s="94"/>
    </row>
    <row r="13" spans="2:14" x14ac:dyDescent="0.25">
      <c r="B13" s="13">
        <v>2</v>
      </c>
      <c r="C13" s="14" t="str">
        <f>IF(J4="PRIMERO",DATOS!C4,IF(J4="SEGUNDO",DATOS!C33,IF(J4="TERCERO",DATOS!C62,IF(J4="CUARTO",DATOS!C91,IF(J4="QUINTO",DATOS!C120,IF(J4="SEXTO",DATOS!C149," "))))))</f>
        <v xml:space="preserve"> </v>
      </c>
      <c r="D13" s="68"/>
      <c r="E13" s="95"/>
      <c r="F13" s="69"/>
      <c r="G13" s="70"/>
      <c r="H13" s="96"/>
      <c r="I13" s="97"/>
      <c r="J13" s="97"/>
      <c r="K13" s="97"/>
      <c r="L13" s="98"/>
    </row>
    <row r="14" spans="2:14" x14ac:dyDescent="0.25">
      <c r="B14" s="13">
        <v>3</v>
      </c>
      <c r="C14" s="14" t="str">
        <f>IF(J4="PRIMERO",DATOS!C5,IF(J4="SEGUNDO",DATOS!C34,IF(J4="TERCERO",DATOS!C63,IF(J4="CUARTO",DATOS!C92,IF(J4="QUINTO",DATOS!C121,IF(J4="SEXTO",DATOS!C150," "))))))</f>
        <v xml:space="preserve"> </v>
      </c>
      <c r="D14" s="68"/>
      <c r="E14" s="69"/>
      <c r="F14" s="69"/>
      <c r="G14" s="70"/>
      <c r="H14" s="96"/>
      <c r="I14" s="97"/>
      <c r="J14" s="97"/>
      <c r="K14" s="97"/>
      <c r="L14" s="98"/>
    </row>
    <row r="15" spans="2:14" x14ac:dyDescent="0.25">
      <c r="B15" s="13">
        <v>4</v>
      </c>
      <c r="C15" s="14" t="str">
        <f>IF(J4="PRIMERO",DATOS!C6,IF(J4="SEGUNDO",DATOS!C35,IF(J4="TERCERO",DATOS!C64,IF(J4="CUARTO",DATOS!C93,IF(J4="QUINTO",DATOS!C122,IF(J4="SEXTO",DATOS!C151," "))))))</f>
        <v xml:space="preserve"> </v>
      </c>
      <c r="D15" s="68"/>
      <c r="E15" s="69"/>
      <c r="F15" s="69"/>
      <c r="G15" s="70"/>
      <c r="H15" s="96"/>
      <c r="I15" s="97"/>
      <c r="J15" s="97"/>
      <c r="K15" s="97"/>
      <c r="L15" s="98"/>
    </row>
    <row r="16" spans="2:14" x14ac:dyDescent="0.25">
      <c r="B16" s="13">
        <v>5</v>
      </c>
      <c r="C16" s="14" t="str">
        <f>IF(J4="PRIMERO",DATOS!C7,IF(J4="SEGUNDO",DATOS!C36,IF(J4="TERCERO",DATOS!C65,IF(J4="CUARTO",DATOS!C94,IF(J4="QUINTO",DATOS!C123,IF(J4="SEXTO",DATOS!C152," "))))))</f>
        <v xml:space="preserve"> </v>
      </c>
      <c r="D16" s="68"/>
      <c r="E16" s="69"/>
      <c r="F16" s="69"/>
      <c r="G16" s="70"/>
      <c r="H16" s="96"/>
      <c r="I16" s="97"/>
      <c r="J16" s="97"/>
      <c r="K16" s="97"/>
      <c r="L16" s="98"/>
    </row>
    <row r="17" spans="2:12" x14ac:dyDescent="0.25">
      <c r="B17" s="13">
        <v>6</v>
      </c>
      <c r="C17" s="14" t="str">
        <f>IF(J4="PRIMERO",DATOS!C8,IF(J4="SEGUNDO",DATOS!C37,IF(J4="TERCERO",DATOS!C66,IF(J4="CUARTO",DATOS!C95,IF(J4="QUINTO",DATOS!C124,IF(J4="SEXTO",DATOS!C153," "))))))</f>
        <v xml:space="preserve"> </v>
      </c>
      <c r="D17" s="68"/>
      <c r="E17" s="69"/>
      <c r="F17" s="69"/>
      <c r="G17" s="70"/>
      <c r="H17" s="96"/>
      <c r="I17" s="97"/>
      <c r="J17" s="97"/>
      <c r="K17" s="97"/>
      <c r="L17" s="98"/>
    </row>
    <row r="18" spans="2:12" x14ac:dyDescent="0.25">
      <c r="B18" s="13">
        <v>7</v>
      </c>
      <c r="C18" s="14" t="str">
        <f>IF(J4="PRIMERO",DATOS!C9,IF(J4="SEGUNDO",DATOS!C38,IF(J4="TERCERO",DATOS!C67,IF(J4="CUARTO",DATOS!C96,IF(J4="QUINTO",DATOS!C125,IF(J4="SEXTO",DATOS!C154," "))))))</f>
        <v xml:space="preserve"> </v>
      </c>
      <c r="D18" s="68"/>
      <c r="E18" s="69"/>
      <c r="F18" s="69"/>
      <c r="G18" s="70"/>
      <c r="H18" s="96"/>
      <c r="I18" s="97"/>
      <c r="J18" s="97"/>
      <c r="K18" s="97"/>
      <c r="L18" s="98"/>
    </row>
    <row r="19" spans="2:12" x14ac:dyDescent="0.25">
      <c r="B19" s="13">
        <v>8</v>
      </c>
      <c r="C19" s="14" t="str">
        <f>IF(J4="PRIMERO",DATOS!C10,IF(J4="SEGUNDO",DATOS!C39,IF(J4="TERCERO",DATOS!C68,IF(J4="CUARTO",DATOS!C97,IF(J4="QUINTO",DATOS!C126,IF(J4="SEXTO",DATOS!C155," "))))))</f>
        <v xml:space="preserve"> </v>
      </c>
      <c r="D19" s="68"/>
      <c r="E19" s="69"/>
      <c r="F19" s="69"/>
      <c r="G19" s="70"/>
      <c r="H19" s="96"/>
      <c r="I19" s="97"/>
      <c r="J19" s="97"/>
      <c r="K19" s="97"/>
      <c r="L19" s="98"/>
    </row>
    <row r="20" spans="2:12" x14ac:dyDescent="0.25">
      <c r="B20" s="13">
        <v>9</v>
      </c>
      <c r="C20" s="14" t="str">
        <f>IF(J4="PRIMERO",DATOS!C11,IF(J4="SEGUNDO",DATOS!C40,IF(J4="TERCERO",DATOS!C69,IF(J4="CUARTO",DATOS!C98,IF(J4="QUINTO",DATOS!C127,IF(J4="SEXTO",DATOS!C156," "))))))</f>
        <v xml:space="preserve"> </v>
      </c>
      <c r="D20" s="68"/>
      <c r="E20" s="99"/>
      <c r="F20" s="69"/>
      <c r="G20" s="70"/>
      <c r="H20" s="96"/>
      <c r="I20" s="97"/>
      <c r="J20" s="97"/>
      <c r="K20" s="97"/>
      <c r="L20" s="98"/>
    </row>
    <row r="21" spans="2:12" x14ac:dyDescent="0.25">
      <c r="B21" s="13">
        <v>10</v>
      </c>
      <c r="C21" s="14" t="str">
        <f>IF(J4="PRIMERO",DATOS!C12,IF(J4="SEGUNDO",DATOS!C41,IF(J4="TERCERO",DATOS!C70,IF(J4="CUARTO",DATOS!C99,IF(J4="QUINTO",DATOS!C128,IF(J4="SEXTO",DATOS!C157," "))))))</f>
        <v xml:space="preserve"> </v>
      </c>
      <c r="D21" s="68"/>
      <c r="E21" s="100"/>
      <c r="F21" s="69"/>
      <c r="G21" s="70"/>
      <c r="H21" s="96"/>
      <c r="I21" s="97"/>
      <c r="J21" s="97"/>
      <c r="K21" s="97"/>
      <c r="L21" s="98"/>
    </row>
    <row r="22" spans="2:12" x14ac:dyDescent="0.25">
      <c r="B22" s="13">
        <v>11</v>
      </c>
      <c r="C22" s="14" t="str">
        <f>IF(J4="PRIMERO",DATOS!C13,IF(J4="SEGUNDO",DATOS!C42,IF(J4="TERCERO",DATOS!C71,IF(J4="CUARTO",DATOS!C100,IF(J4="QUINTO",DATOS!C129,IF(J4="SEXTO",DATOS!C158," "))))))</f>
        <v xml:space="preserve"> </v>
      </c>
      <c r="D22" s="68"/>
      <c r="E22" s="69"/>
      <c r="F22" s="69"/>
      <c r="G22" s="70"/>
      <c r="H22" s="96"/>
      <c r="I22" s="97"/>
      <c r="J22" s="97"/>
      <c r="K22" s="97"/>
      <c r="L22" s="98"/>
    </row>
    <row r="23" spans="2:12" x14ac:dyDescent="0.25">
      <c r="B23" s="13">
        <v>12</v>
      </c>
      <c r="C23" s="14" t="str">
        <f>IF(J4="PRIMERO",DATOS!C14,IF(J4="SEGUNDO",DATOS!C43,IF(J4="TERCERO",DATOS!C72,IF(J4="CUARTO",DATOS!C101,IF(J4="QUINTO",DATOS!C130,IF(J4="SEXTO",DATOS!C159," "))))))</f>
        <v xml:space="preserve"> </v>
      </c>
      <c r="D23" s="68"/>
      <c r="E23" s="69"/>
      <c r="F23" s="69"/>
      <c r="G23" s="70"/>
      <c r="H23" s="96"/>
      <c r="I23" s="97"/>
      <c r="J23" s="97"/>
      <c r="K23" s="97"/>
      <c r="L23" s="98"/>
    </row>
    <row r="24" spans="2:12" x14ac:dyDescent="0.25">
      <c r="B24" s="13">
        <v>13</v>
      </c>
      <c r="C24" s="14" t="str">
        <f>IF(J4="PRIMERO",DATOS!C15,IF(J4="SEGUNDO",DATOS!C44,IF(J4="TERCERO",DATOS!C73,IF(J4="CUARTO",DATOS!C102,IF(J4="QUINTO",DATOS!C131,IF(J4="SEXTO",DATOS!C160," "))))))</f>
        <v xml:space="preserve"> </v>
      </c>
      <c r="D24" s="68"/>
      <c r="E24" s="69"/>
      <c r="F24" s="69"/>
      <c r="G24" s="70"/>
      <c r="H24" s="96"/>
      <c r="I24" s="97"/>
      <c r="J24" s="97"/>
      <c r="K24" s="97"/>
      <c r="L24" s="98"/>
    </row>
    <row r="25" spans="2:12" x14ac:dyDescent="0.25">
      <c r="B25" s="13">
        <v>14</v>
      </c>
      <c r="C25" s="14" t="str">
        <f>IF(J4="PRIMERO",DATOS!C16,IF(J4="SEGUNDO",DATOS!C45,IF(J4="TERCERO",DATOS!C74,IF(J4="CUARTO",DATOS!C103,IF(J4="QUINTO",DATOS!C132,IF(J4="SEXTO",DATOS!C161," "))))))</f>
        <v xml:space="preserve"> </v>
      </c>
      <c r="D25" s="68"/>
      <c r="E25" s="69"/>
      <c r="F25" s="69"/>
      <c r="G25" s="70"/>
      <c r="H25" s="96"/>
      <c r="I25" s="97"/>
      <c r="J25" s="97"/>
      <c r="K25" s="97"/>
      <c r="L25" s="98"/>
    </row>
    <row r="26" spans="2:12" x14ac:dyDescent="0.25">
      <c r="B26" s="13">
        <v>15</v>
      </c>
      <c r="C26" s="14" t="str">
        <f>IF(J4="PRIMERO",DATOS!C17,IF(J4="SEGUNDO",DATOS!C46,IF(J4="TERCERO",DATOS!C75,IF(J4="CUARTO",DATOS!C104,IF(J4="QUINTO",DATOS!C133,IF(J4="SEXTO",DATOS!C162," "))))))</f>
        <v xml:space="preserve"> </v>
      </c>
      <c r="D26" s="68"/>
      <c r="E26" s="99"/>
      <c r="F26" s="69"/>
      <c r="G26" s="70"/>
      <c r="H26" s="96"/>
      <c r="I26" s="97"/>
      <c r="J26" s="97"/>
      <c r="K26" s="97"/>
      <c r="L26" s="98"/>
    </row>
    <row r="27" spans="2:12" x14ac:dyDescent="0.25">
      <c r="B27" s="13">
        <v>16</v>
      </c>
      <c r="C27" s="14" t="str">
        <f>IF(J4="PRIMERO",DATOS!C18,IF(J4="SEGUNDO",DATOS!C47,IF(J4="TERCERO",DATOS!C76,IF(J4="CUARTO",DATOS!C105,IF(J4="QUINTO",DATOS!C134,IF(J4="SEXTO",DATOS!C163," "))))))</f>
        <v xml:space="preserve"> </v>
      </c>
      <c r="D27" s="68"/>
      <c r="E27" s="69"/>
      <c r="F27" s="69"/>
      <c r="G27" s="70"/>
      <c r="H27" s="96"/>
      <c r="I27" s="97"/>
      <c r="J27" s="97"/>
      <c r="K27" s="97"/>
      <c r="L27" s="98"/>
    </row>
    <row r="28" spans="2:12" x14ac:dyDescent="0.25">
      <c r="B28" s="13">
        <v>17</v>
      </c>
      <c r="C28" s="14" t="str">
        <f>IF(J4="PRIMERO",DATOS!C19,IF(J4="SEGUNDO",DATOS!C48,IF(J4="TERCERO",DATOS!C77,IF(J4="CUARTO",DATOS!C106,IF(J4="QUINTO",DATOS!C135,IF(J4="SEXTO",DATOS!C164," "))))))</f>
        <v xml:space="preserve"> </v>
      </c>
      <c r="D28" s="68"/>
      <c r="E28" s="69"/>
      <c r="F28" s="69"/>
      <c r="G28" s="70"/>
      <c r="H28" s="96"/>
      <c r="I28" s="97"/>
      <c r="J28" s="97"/>
      <c r="K28" s="97"/>
      <c r="L28" s="98"/>
    </row>
    <row r="29" spans="2:12" x14ac:dyDescent="0.25">
      <c r="B29" s="13">
        <v>18</v>
      </c>
      <c r="C29" s="14" t="str">
        <f>IF(J4="PRIMERO",DATOS!C20,IF(J4="SEGUNDO",DATOS!C49,IF(J4="TERCERO",DATOS!C78,IF(J4="CUARTO",DATOS!C107,IF(J4="QUINTO",DATOS!C136,IF(J4="SEXTO",DATOS!C165," "))))))</f>
        <v xml:space="preserve"> </v>
      </c>
      <c r="D29" s="68"/>
      <c r="E29" s="69"/>
      <c r="F29" s="69"/>
      <c r="G29" s="70"/>
      <c r="H29" s="96"/>
      <c r="I29" s="97"/>
      <c r="J29" s="97"/>
      <c r="K29" s="97"/>
      <c r="L29" s="98"/>
    </row>
    <row r="30" spans="2:12" x14ac:dyDescent="0.25">
      <c r="B30" s="13">
        <v>19</v>
      </c>
      <c r="C30" s="14" t="str">
        <f>IF(J4="PRIMERO",DATOS!C21,IF(J4="SEGUNDO",DATOS!C50,IF(J4="TERCERO",DATOS!C79,IF(J4="CUARTO",DATOS!C108,IF(J4="QUINTO",DATOS!C137,IF(J4="SEXTO",DATOS!C166," "))))))</f>
        <v xml:space="preserve"> </v>
      </c>
      <c r="D30" s="68"/>
      <c r="E30" s="69"/>
      <c r="F30" s="69"/>
      <c r="G30" s="70"/>
      <c r="H30" s="96"/>
      <c r="I30" s="97"/>
      <c r="J30" s="97"/>
      <c r="K30" s="97"/>
      <c r="L30" s="98"/>
    </row>
    <row r="31" spans="2:12" x14ac:dyDescent="0.25">
      <c r="B31" s="13">
        <v>20</v>
      </c>
      <c r="C31" s="14" t="str">
        <f>IF(J4="PRIMERO",DATOS!C22,IF(J4="SEGUNDO",DATOS!C51,IF(J4="TERCERO",DATOS!C80,IF(J4="CUARTO",DATOS!C109,IF(J4="QUINTO",DATOS!C138,IF(J4="SEXTO",DATOS!C167," "))))))</f>
        <v xml:space="preserve"> </v>
      </c>
      <c r="D31" s="68"/>
      <c r="E31" s="69"/>
      <c r="F31" s="69"/>
      <c r="G31" s="70"/>
      <c r="H31" s="96"/>
      <c r="I31" s="97"/>
      <c r="J31" s="97"/>
      <c r="K31" s="97"/>
      <c r="L31" s="98"/>
    </row>
    <row r="32" spans="2:12" x14ac:dyDescent="0.25">
      <c r="B32" s="13">
        <v>21</v>
      </c>
      <c r="C32" s="14" t="str">
        <f>IF(J4="PRIMERO",DATOS!C23,IF(J4="SEGUNDO",DATOS!C52,IF(J4="TERCERO",DATOS!C81,IF(J4="CUARTO",DATOS!C110,IF(J4="QUINTO",DATOS!C139,IF(J4="SEXTO",DATOS!C168," "))))))</f>
        <v xml:space="preserve"> </v>
      </c>
      <c r="D32" s="68"/>
      <c r="E32" s="69"/>
      <c r="F32" s="69"/>
      <c r="G32" s="70"/>
      <c r="H32" s="96"/>
      <c r="I32" s="97"/>
      <c r="J32" s="97"/>
      <c r="K32" s="97"/>
      <c r="L32" s="98"/>
    </row>
    <row r="33" spans="2:13" x14ac:dyDescent="0.25">
      <c r="B33" s="13">
        <v>22</v>
      </c>
      <c r="C33" s="14" t="str">
        <f>IF(J4="PRIMERO",DATOS!C24,IF(J4="SEGUNDO",DATOS!C53,IF(J4="TERCERO",DATOS!C82,IF(J4="CUARTO",DATOS!C111,IF(J4="QUINTO",DATOS!C140,IF(J4="SEXTO",DATOS!C169," "))))))</f>
        <v xml:space="preserve"> </v>
      </c>
      <c r="D33" s="68"/>
      <c r="E33" s="69"/>
      <c r="F33" s="69"/>
      <c r="G33" s="70"/>
      <c r="H33" s="96"/>
      <c r="I33" s="97"/>
      <c r="J33" s="97"/>
      <c r="K33" s="97"/>
      <c r="L33" s="98"/>
    </row>
    <row r="34" spans="2:13" x14ac:dyDescent="0.25">
      <c r="B34" s="13">
        <v>23</v>
      </c>
      <c r="C34" s="14" t="str">
        <f>IF(J4="PRIMERO",DATOS!C25,IF(J4="SEGUNDO",DATOS!C54,IF(J4="TERCERO",DATOS!C83,IF(J4="CUARTO",DATOS!C112,IF(J4="QUINTO",DATOS!C141,IF(J4="SEXTO",DATOS!C170," "))))))</f>
        <v xml:space="preserve"> </v>
      </c>
      <c r="D34" s="68"/>
      <c r="E34" s="69"/>
      <c r="F34" s="69"/>
      <c r="G34" s="70"/>
      <c r="H34" s="96"/>
      <c r="I34" s="97"/>
      <c r="J34" s="97"/>
      <c r="K34" s="97"/>
      <c r="L34" s="98"/>
    </row>
    <row r="35" spans="2:13" x14ac:dyDescent="0.25">
      <c r="B35" s="13">
        <v>24</v>
      </c>
      <c r="C35" s="14" t="str">
        <f>IF(J4="PRIMERO",DATOS!C26,IF(J4="SEGUNDO",DATOS!C55,IF(J4="TERCERO",DATOS!C84,IF(J4="CUARTO",DATOS!C113,IF(J4="QUINTO",DATOS!C142,IF(J4="SEXTO",DATOS!C171," "))))))</f>
        <v xml:space="preserve"> </v>
      </c>
      <c r="D35" s="68"/>
      <c r="E35" s="69"/>
      <c r="F35" s="69"/>
      <c r="G35" s="70"/>
      <c r="H35" s="96"/>
      <c r="I35" s="97"/>
      <c r="J35" s="97"/>
      <c r="K35" s="97"/>
      <c r="L35" s="98"/>
    </row>
    <row r="36" spans="2:13" x14ac:dyDescent="0.25">
      <c r="B36" s="13">
        <v>25</v>
      </c>
      <c r="C36" s="14" t="str">
        <f>IF(J4="PRIMERO",DATOS!C27,IF(J4="SEGUNDO",DATOS!C56,IF(J4="TERCERO",DATOS!C85,IF(J4="CUARTO",DATOS!C114,IF(J4="QUINTO",DATOS!C143,IF(J4="SEXTO",DATOS!C172," "))))))</f>
        <v xml:space="preserve"> </v>
      </c>
      <c r="D36" s="68"/>
      <c r="E36" s="69"/>
      <c r="F36" s="69"/>
      <c r="G36" s="70"/>
      <c r="H36" s="96"/>
      <c r="I36" s="97"/>
      <c r="J36" s="97"/>
      <c r="K36" s="97"/>
      <c r="L36" s="98"/>
    </row>
    <row r="37" spans="2:13" x14ac:dyDescent="0.25">
      <c r="B37" s="13">
        <v>26</v>
      </c>
      <c r="C37" s="14" t="str">
        <f>IF(J4="PRIMERO",DATOS!C28,IF(J4="SEGUNDO",DATOS!C57,IF(J4="TERCERO",DATOS!C86,IF(J4="CUARTO",DATOS!C115,IF(N34="QUINTO",DATOS!C144,IF(J4="SEXTO",DATOS!C173," "))))))</f>
        <v xml:space="preserve"> </v>
      </c>
      <c r="D37" s="68"/>
      <c r="E37" s="69"/>
      <c r="F37" s="69"/>
      <c r="G37" s="70"/>
      <c r="H37" s="96"/>
      <c r="I37" s="97"/>
      <c r="J37" s="97"/>
      <c r="K37" s="97"/>
      <c r="L37" s="98"/>
    </row>
    <row r="38" spans="2:13" ht="15.75" thickBot="1" x14ac:dyDescent="0.3">
      <c r="B38" s="15">
        <v>27</v>
      </c>
      <c r="C38" s="16" t="str">
        <f>IF(J4="PRIMERO",DATOS!C29,IF(J4="SEGUNDO",DATOS!C58,IF(J4="TERCERO",DATOS!C87,IF(J4="CUARTO",DATOS!C116,IF(J4="QUINTO",DATOS!C145,IF(J4="SEXTO",DATOS!C174," "))))))</f>
        <v xml:space="preserve"> </v>
      </c>
      <c r="D38" s="72"/>
      <c r="E38" s="73"/>
      <c r="F38" s="73"/>
      <c r="G38" s="74"/>
      <c r="H38" s="101"/>
      <c r="I38" s="102"/>
      <c r="J38" s="102"/>
      <c r="K38" s="102"/>
      <c r="L38" s="103"/>
    </row>
    <row r="39" spans="2:13" ht="12" customHeight="1" thickBot="1" x14ac:dyDescent="0.3">
      <c r="H39" s="17" t="s">
        <v>11</v>
      </c>
      <c r="I39" s="18" t="s">
        <v>12</v>
      </c>
      <c r="J39" s="18" t="s">
        <v>13</v>
      </c>
      <c r="K39" s="18" t="s">
        <v>14</v>
      </c>
      <c r="L39" s="19" t="s">
        <v>15</v>
      </c>
    </row>
    <row r="40" spans="2:13" ht="12" customHeight="1" thickBot="1" x14ac:dyDescent="0.3">
      <c r="F40" s="124" t="s">
        <v>16</v>
      </c>
      <c r="G40" s="125"/>
      <c r="H40" s="110">
        <f>COUNTIF(H12:H38,"9")+COUNTIF(H12:H38,"10")</f>
        <v>0</v>
      </c>
      <c r="I40" s="111">
        <f>COUNTIF(I12:I38,"8")+COUNTIF(I12:I38,"7")</f>
        <v>0</v>
      </c>
      <c r="J40" s="111">
        <f>COUNTIF(J12:J38,"6")</f>
        <v>0</v>
      </c>
      <c r="K40" s="111">
        <f>COUNTIF(K12:K38,"5")</f>
        <v>0</v>
      </c>
      <c r="L40" s="112">
        <f>COUNTIF(L12:L38,"4")+COUNTIF(L12:L38,"3")+COUNTIF(L12:L38,"2")+COUNTIF(L12:L38,"1")</f>
        <v>0</v>
      </c>
    </row>
    <row r="41" spans="2:13" ht="12" customHeight="1" thickBot="1" x14ac:dyDescent="0.3">
      <c r="F41" s="105"/>
      <c r="G41" s="106"/>
      <c r="H41" s="110">
        <f>SUM(H12:H38)</f>
        <v>0</v>
      </c>
      <c r="I41" s="110">
        <f t="shared" ref="I41:L41" si="0">SUM(I12:I38)</f>
        <v>0</v>
      </c>
      <c r="J41" s="110">
        <f t="shared" si="0"/>
        <v>0</v>
      </c>
      <c r="K41" s="110">
        <f t="shared" si="0"/>
        <v>0</v>
      </c>
      <c r="L41" s="110">
        <f t="shared" si="0"/>
        <v>0</v>
      </c>
    </row>
    <row r="42" spans="2:13" ht="12" customHeight="1" thickBot="1" x14ac:dyDescent="0.3">
      <c r="F42" s="124" t="s">
        <v>17</v>
      </c>
      <c r="G42" s="125"/>
      <c r="H42" s="110">
        <f>H40*100/27</f>
        <v>0</v>
      </c>
      <c r="I42" s="111">
        <f t="shared" ref="I42:L42" si="1">I40*100/27</f>
        <v>0</v>
      </c>
      <c r="J42" s="111">
        <f t="shared" si="1"/>
        <v>0</v>
      </c>
      <c r="K42" s="111">
        <f t="shared" si="1"/>
        <v>0</v>
      </c>
      <c r="L42" s="112">
        <f t="shared" si="1"/>
        <v>0</v>
      </c>
    </row>
    <row r="43" spans="2:13" ht="12" customHeight="1" thickBot="1" x14ac:dyDescent="0.3">
      <c r="F43" s="124" t="s">
        <v>18</v>
      </c>
      <c r="G43" s="125"/>
      <c r="H43" s="126" t="e">
        <f>SUM(H41+I41+J41+K41+L41)/J2</f>
        <v>#DIV/0!</v>
      </c>
      <c r="I43" s="127"/>
    </row>
    <row r="44" spans="2:13" ht="4.5" customHeight="1" thickBot="1" x14ac:dyDescent="0.3"/>
    <row r="45" spans="2:13" ht="19.5" customHeight="1" thickBot="1" x14ac:dyDescent="0.3">
      <c r="B45" s="119" t="s">
        <v>112</v>
      </c>
      <c r="C45" s="120"/>
      <c r="D45" s="128"/>
      <c r="E45" s="129"/>
      <c r="F45" s="129"/>
      <c r="G45" s="129"/>
      <c r="H45" s="129"/>
      <c r="I45" s="129"/>
      <c r="J45" s="129"/>
      <c r="K45" s="129"/>
      <c r="L45" s="129"/>
      <c r="M45" s="130"/>
    </row>
    <row r="46" spans="2:13" x14ac:dyDescent="0.25">
      <c r="D46" s="131"/>
      <c r="E46" s="132"/>
      <c r="F46" s="132"/>
      <c r="G46" s="132"/>
      <c r="H46" s="132"/>
      <c r="I46" s="132"/>
      <c r="J46" s="132"/>
      <c r="K46" s="132"/>
      <c r="L46" s="132"/>
      <c r="M46" s="133"/>
    </row>
    <row r="47" spans="2:13" ht="8.25" customHeight="1" thickBot="1" x14ac:dyDescent="0.3">
      <c r="D47" s="134"/>
      <c r="E47" s="135"/>
      <c r="F47" s="135"/>
      <c r="G47" s="135"/>
      <c r="H47" s="135"/>
      <c r="I47" s="135"/>
      <c r="J47" s="135"/>
      <c r="K47" s="135"/>
      <c r="L47" s="135"/>
      <c r="M47" s="136"/>
    </row>
  </sheetData>
  <mergeCells count="12">
    <mergeCell ref="H2:I2"/>
    <mergeCell ref="B45:C45"/>
    <mergeCell ref="D6:K6"/>
    <mergeCell ref="D8:K8"/>
    <mergeCell ref="F43:G43"/>
    <mergeCell ref="H43:I43"/>
    <mergeCell ref="D45:M47"/>
    <mergeCell ref="D4:G4"/>
    <mergeCell ref="D10:G10"/>
    <mergeCell ref="H10:L10"/>
    <mergeCell ref="F40:G40"/>
    <mergeCell ref="F42:G42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&amp;LConsejería de Educación, 
Cultura y Universidades.&amp;CCBM Ntra. Sra. de los Angeles
El Esparragal-Murcia&amp;RC/Limonar, 2
C.P. 30.163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DATOS!$E$3:$E$5</xm:f>
          </x14:formula1>
          <xm:sqref>D12:D38</xm:sqref>
        </x14:dataValidation>
        <x14:dataValidation type="list" allowBlank="1" showInputMessage="1" showErrorMessage="1">
          <x14:formula1>
            <xm:f>DATOS!$I$11:$I$12</xm:f>
          </x14:formula1>
          <xm:sqref>H12:H38</xm:sqref>
        </x14:dataValidation>
        <x14:dataValidation type="list" allowBlank="1" showInputMessage="1" showErrorMessage="1">
          <x14:formula1>
            <xm:f>DATOS!$I$9:$I$10</xm:f>
          </x14:formula1>
          <xm:sqref>I12:I38</xm:sqref>
        </x14:dataValidation>
        <x14:dataValidation type="list" allowBlank="1" showInputMessage="1" showErrorMessage="1">
          <x14:formula1>
            <xm:f>DATOS!$I$8</xm:f>
          </x14:formula1>
          <xm:sqref>J12:J38</xm:sqref>
        </x14:dataValidation>
        <x14:dataValidation type="list" allowBlank="1" showInputMessage="1" showErrorMessage="1">
          <x14:formula1>
            <xm:f>DATOS!$I$7</xm:f>
          </x14:formula1>
          <xm:sqref>K12:K38</xm:sqref>
        </x14:dataValidation>
        <x14:dataValidation type="list" allowBlank="1" showInputMessage="1" showErrorMessage="1">
          <x14:formula1>
            <xm:f>DATOS!$I$3:$I$6</xm:f>
          </x14:formula1>
          <xm:sqref>L12:L38</xm:sqref>
        </x14:dataValidation>
        <x14:dataValidation type="list" allowBlank="1" showInputMessage="1" showErrorMessage="1">
          <x14:formula1>
            <xm:f>DATOS!$E$8:$E$22</xm:f>
          </x14:formula1>
          <xm:sqref>D4:G5</xm:sqref>
        </x14:dataValidation>
        <x14:dataValidation type="list" allowBlank="1" showInputMessage="1" showErrorMessage="1">
          <x14:formula1>
            <xm:f>DATOS!$G$8:$G$13</xm:f>
          </x14:formula1>
          <xm:sqref>J4:J5</xm:sqref>
        </x14:dataValidation>
        <x14:dataValidation type="list" allowBlank="1" showInputMessage="1" showErrorMessage="1">
          <x14:formula1>
            <xm:f>DATOS!$G$3:$G$4</xm:f>
          </x14:formula1>
          <xm:sqref>E12:G38</xm:sqref>
        </x14:dataValidation>
        <x14:dataValidation type="list" allowBlank="1" showInputMessage="1" showErrorMessage="1">
          <x14:formula1>
            <xm:f>DATOS!$E$33:$E$49</xm:f>
          </x14:formula1>
          <xm:sqref>D6</xm:sqref>
        </x14:dataValidation>
        <x14:dataValidation type="list" allowBlank="1" showInputMessage="1" showErrorMessage="1">
          <x14:formula1>
            <xm:f>DATOS!$E$25:$E$30</xm:f>
          </x14:formula1>
          <xm:sqref>D8</xm:sqref>
        </x14:dataValidation>
        <x14:dataValidation type="list" allowBlank="1" showInputMessage="1" showErrorMessage="1">
          <x14:formula1>
            <xm:f>DATOS!$G$16:$G$42</xm:f>
          </x14:formula1>
          <xm:sqref>J2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N40"/>
  <sheetViews>
    <sheetView showGridLines="0" zoomScale="110" zoomScaleNormal="110" workbookViewId="0">
      <pane ySplit="8" topLeftCell="A9" activePane="bottomLeft" state="frozen"/>
      <selection pane="bottomLeft" activeCell="K9" sqref="K9"/>
    </sheetView>
  </sheetViews>
  <sheetFormatPr baseColWidth="10" defaultRowHeight="15" x14ac:dyDescent="0.25"/>
  <cols>
    <col min="1" max="1" width="1" customWidth="1"/>
    <col min="2" max="2" width="3.28515625" customWidth="1"/>
    <col min="3" max="3" width="38.28515625" customWidth="1"/>
    <col min="4" max="12" width="5.140625" customWidth="1"/>
  </cols>
  <sheetData>
    <row r="2" spans="2:14" ht="18.75" x14ac:dyDescent="0.3">
      <c r="C2" s="23" t="s">
        <v>20</v>
      </c>
    </row>
    <row r="3" spans="2:14" ht="10.5" customHeight="1" thickBot="1" x14ac:dyDescent="0.3"/>
    <row r="4" spans="2:14" ht="15.75" thickBot="1" x14ac:dyDescent="0.3">
      <c r="C4" s="5" t="s">
        <v>6</v>
      </c>
      <c r="D4" s="137"/>
      <c r="E4" s="138"/>
      <c r="F4" s="138"/>
      <c r="G4" s="139"/>
      <c r="I4" s="5" t="s">
        <v>9</v>
      </c>
      <c r="J4" s="82"/>
      <c r="K4" s="80"/>
      <c r="L4" s="81"/>
    </row>
    <row r="5" spans="2:14" ht="8.25" customHeight="1" x14ac:dyDescent="0.25">
      <c r="D5" s="4"/>
      <c r="E5" s="4"/>
      <c r="F5" s="4"/>
      <c r="G5" s="4"/>
    </row>
    <row r="6" spans="2:14" ht="6.75" customHeight="1" thickBot="1" x14ac:dyDescent="0.3"/>
    <row r="7" spans="2:14" ht="37.5" customHeight="1" thickBot="1" x14ac:dyDescent="0.3">
      <c r="C7" s="3"/>
      <c r="D7" s="140" t="s">
        <v>24</v>
      </c>
      <c r="E7" s="141"/>
      <c r="F7" s="144"/>
      <c r="G7" s="140" t="s">
        <v>28</v>
      </c>
      <c r="H7" s="141"/>
      <c r="I7" s="144"/>
      <c r="J7" s="140" t="s">
        <v>30</v>
      </c>
      <c r="K7" s="144"/>
      <c r="L7" s="20" t="s">
        <v>32</v>
      </c>
    </row>
    <row r="8" spans="2:14" ht="77.25" customHeight="1" thickBot="1" x14ac:dyDescent="0.3">
      <c r="B8" s="9" t="s">
        <v>10</v>
      </c>
      <c r="C8" s="10" t="s">
        <v>0</v>
      </c>
      <c r="D8" s="24" t="s">
        <v>21</v>
      </c>
      <c r="E8" s="25" t="s">
        <v>22</v>
      </c>
      <c r="F8" s="26" t="s">
        <v>23</v>
      </c>
      <c r="G8" s="27" t="s">
        <v>25</v>
      </c>
      <c r="H8" s="25" t="s">
        <v>26</v>
      </c>
      <c r="I8" s="26" t="s">
        <v>27</v>
      </c>
      <c r="J8" s="27" t="s">
        <v>29</v>
      </c>
      <c r="K8" s="26" t="s">
        <v>126</v>
      </c>
      <c r="L8" s="28" t="s">
        <v>31</v>
      </c>
      <c r="M8" s="1"/>
      <c r="N8" s="2"/>
    </row>
    <row r="9" spans="2:14" x14ac:dyDescent="0.25">
      <c r="B9" s="11">
        <v>1</v>
      </c>
      <c r="C9" s="12" t="str">
        <f>IF(J4="PRIMERO",DATOS!C3,IF(J4="SEGUNDO",DATOS!C32,IF(J4="TERCERO",DATOS!C61,IF(J4="CUARTO",DATOS!C90,IF(J4="QUINTO",DATOS!C119,IF(J4="SEXTO",DATOS!C148," "))))))</f>
        <v xml:space="preserve"> </v>
      </c>
      <c r="D9" s="59"/>
      <c r="E9" s="64"/>
      <c r="F9" s="65"/>
      <c r="G9" s="66"/>
      <c r="H9" s="64"/>
      <c r="I9" s="65"/>
      <c r="J9" s="66"/>
      <c r="K9" s="65"/>
      <c r="L9" s="113"/>
    </row>
    <row r="10" spans="2:14" x14ac:dyDescent="0.25">
      <c r="B10" s="13">
        <v>2</v>
      </c>
      <c r="C10" s="14" t="str">
        <f>IF(J4="PRIMERO",DATOS!C4,IF(J4="SEGUNDO",DATOS!C33,IF(J4="TERCERO",DATOS!C62,IF(J4="CUARTO",DATOS!C91,IF(J4="QUINTO",DATOS!C120,IF(J4="SEXTO",DATOS!C149," "))))))</f>
        <v xml:space="preserve"> </v>
      </c>
      <c r="D10" s="68"/>
      <c r="E10" s="69"/>
      <c r="F10" s="70"/>
      <c r="G10" s="71"/>
      <c r="H10" s="69"/>
      <c r="I10" s="70"/>
      <c r="J10" s="71"/>
      <c r="K10" s="70"/>
      <c r="L10" s="114"/>
    </row>
    <row r="11" spans="2:14" x14ac:dyDescent="0.25">
      <c r="B11" s="13">
        <v>3</v>
      </c>
      <c r="C11" s="14" t="str">
        <f>IF(J4="PRIMERO",DATOS!C5,IF(J4="SEGUNDO",DATOS!C34,IF(J4="TERCERO",DATOS!C63,IF(J4="CUARTO",DATOS!C92,IF(J4="QUINTO",DATOS!C121,IF(J4="SEXTO",DATOS!C150," "))))))</f>
        <v xml:space="preserve"> </v>
      </c>
      <c r="D11" s="68"/>
      <c r="E11" s="69"/>
      <c r="F11" s="70"/>
      <c r="G11" s="71"/>
      <c r="H11" s="69"/>
      <c r="I11" s="70"/>
      <c r="J11" s="71"/>
      <c r="K11" s="70"/>
      <c r="L11" s="114"/>
    </row>
    <row r="12" spans="2:14" x14ac:dyDescent="0.25">
      <c r="B12" s="13">
        <v>4</v>
      </c>
      <c r="C12" s="14" t="str">
        <f>IF(J4="PRIMERO",DATOS!C6,IF(J4="SEGUNDO",DATOS!C35,IF(J4="TERCERO",DATOS!C64,IF(J4="CUARTO",DATOS!C93,IF(J4="QUINTO",DATOS!C122,IF(J4="SEXTO",DATOS!C151," "))))))</f>
        <v xml:space="preserve"> </v>
      </c>
      <c r="D12" s="68"/>
      <c r="E12" s="69"/>
      <c r="F12" s="70"/>
      <c r="G12" s="71"/>
      <c r="H12" s="69"/>
      <c r="I12" s="70"/>
      <c r="J12" s="71"/>
      <c r="K12" s="70"/>
      <c r="L12" s="114"/>
    </row>
    <row r="13" spans="2:14" x14ac:dyDescent="0.25">
      <c r="B13" s="13">
        <v>5</v>
      </c>
      <c r="C13" s="14" t="str">
        <f>IF(J4="PRIMERO",DATOS!C7,IF(J4="SEGUNDO",DATOS!C36,IF(J4="TERCERO",DATOS!C65,IF(J4="CUARTO",DATOS!C94,IF(J4="QUINTO",DATOS!C123,IF(J4="SEXTO",DATOS!C152," "))))))</f>
        <v xml:space="preserve"> </v>
      </c>
      <c r="D13" s="68"/>
      <c r="E13" s="69"/>
      <c r="F13" s="70"/>
      <c r="G13" s="71"/>
      <c r="H13" s="69"/>
      <c r="I13" s="70"/>
      <c r="J13" s="71"/>
      <c r="K13" s="70"/>
      <c r="L13" s="114"/>
    </row>
    <row r="14" spans="2:14" x14ac:dyDescent="0.25">
      <c r="B14" s="13">
        <v>6</v>
      </c>
      <c r="C14" s="14" t="str">
        <f>IF(J4="PRIMERO",DATOS!C8,IF(J4="SEGUNDO",DATOS!C37,IF(J4="TERCERO",DATOS!C66,IF(J4="CUARTO",DATOS!C95,IF(J4="QUINTO",DATOS!C124,IF(J4="SEXTO",DATOS!C153," "))))))</f>
        <v xml:space="preserve"> </v>
      </c>
      <c r="D14" s="68"/>
      <c r="E14" s="69"/>
      <c r="F14" s="70"/>
      <c r="G14" s="71"/>
      <c r="H14" s="69"/>
      <c r="I14" s="70"/>
      <c r="J14" s="71"/>
      <c r="K14" s="70"/>
      <c r="L14" s="114"/>
    </row>
    <row r="15" spans="2:14" x14ac:dyDescent="0.25">
      <c r="B15" s="13">
        <v>7</v>
      </c>
      <c r="C15" s="14" t="str">
        <f>IF(J4="PRIMERO",DATOS!C9,IF(J4="SEGUNDO",DATOS!C38,IF(J4="TERCERO",DATOS!C67,IF(J4="CUARTO",DATOS!C96,IF(J4="QUINTO",DATOS!C125,IF(J4="SEXTO",DATOS!C154," "))))))</f>
        <v xml:space="preserve"> </v>
      </c>
      <c r="D15" s="68"/>
      <c r="E15" s="69"/>
      <c r="F15" s="70"/>
      <c r="G15" s="71"/>
      <c r="H15" s="69"/>
      <c r="I15" s="70"/>
      <c r="J15" s="71"/>
      <c r="K15" s="70"/>
      <c r="L15" s="114"/>
    </row>
    <row r="16" spans="2:14" x14ac:dyDescent="0.25">
      <c r="B16" s="13">
        <v>8</v>
      </c>
      <c r="C16" s="14" t="str">
        <f>IF(J4="PRIMERO",DATOS!C10,IF(J4="SEGUNDO",DATOS!C39,IF(J4="TERCERO",DATOS!C68,IF(J4="CUARTO",DATOS!C97,IF(J4="QUINTO",DATOS!C126,IF(J4="SEXTO",DATOS!C155," "))))))</f>
        <v xml:space="preserve"> </v>
      </c>
      <c r="D16" s="68"/>
      <c r="E16" s="69"/>
      <c r="F16" s="70"/>
      <c r="G16" s="71"/>
      <c r="H16" s="69"/>
      <c r="I16" s="70"/>
      <c r="J16" s="71"/>
      <c r="K16" s="70"/>
      <c r="L16" s="114"/>
    </row>
    <row r="17" spans="2:12" x14ac:dyDescent="0.25">
      <c r="B17" s="13">
        <v>9</v>
      </c>
      <c r="C17" s="14" t="str">
        <f>IF(J4="PRIMERO",DATOS!C11,IF(J4="SEGUNDO",DATOS!C40,IF(J4="TERCERO",DATOS!C69,IF(J4="CUARTO",DATOS!C98,IF(J4="QUINTO",DATOS!C127,IF(J4="SEXTO",DATOS!C156," "))))))</f>
        <v xml:space="preserve"> </v>
      </c>
      <c r="D17" s="68"/>
      <c r="E17" s="69"/>
      <c r="F17" s="70"/>
      <c r="G17" s="71"/>
      <c r="H17" s="69"/>
      <c r="I17" s="70"/>
      <c r="J17" s="71"/>
      <c r="K17" s="70"/>
      <c r="L17" s="114"/>
    </row>
    <row r="18" spans="2:12" x14ac:dyDescent="0.25">
      <c r="B18" s="13">
        <v>10</v>
      </c>
      <c r="C18" s="14" t="str">
        <f>IF(J4="PRIMERO",DATOS!C12,IF(J4="SEGUNDO",DATOS!C41,IF(J4="TERCERO",DATOS!C70,IF(J4="CUARTO",DATOS!C99,IF(J4="QUINTO",DATOS!C128,IF(J4="SEXTO",DATOS!C157," "))))))</f>
        <v xml:space="preserve"> </v>
      </c>
      <c r="D18" s="68"/>
      <c r="E18" s="69"/>
      <c r="F18" s="70"/>
      <c r="G18" s="71"/>
      <c r="H18" s="69"/>
      <c r="I18" s="70"/>
      <c r="J18" s="71"/>
      <c r="K18" s="70"/>
      <c r="L18" s="114"/>
    </row>
    <row r="19" spans="2:12" x14ac:dyDescent="0.25">
      <c r="B19" s="13">
        <v>11</v>
      </c>
      <c r="C19" s="14" t="str">
        <f>IF(J4="PRIMERO",DATOS!C13,IF(J4="SEGUNDO",DATOS!C42,IF(J4="TERCERO",DATOS!C71,IF(J4="CUARTO",DATOS!C100,IF(J4="QUINTO",DATOS!C129,IF(14="SEXTO",DATOS!C158," "))))))</f>
        <v xml:space="preserve"> </v>
      </c>
      <c r="D19" s="68"/>
      <c r="E19" s="69"/>
      <c r="F19" s="70"/>
      <c r="G19" s="71"/>
      <c r="H19" s="69"/>
      <c r="I19" s="70"/>
      <c r="J19" s="71"/>
      <c r="K19" s="70"/>
      <c r="L19" s="114"/>
    </row>
    <row r="20" spans="2:12" x14ac:dyDescent="0.25">
      <c r="B20" s="13">
        <v>12</v>
      </c>
      <c r="C20" s="14" t="str">
        <f>IF(J4="PRIMERO",DATOS!C14,IF(J4="SEGUNDO",DATOS!C43,IF(J4="TERCERO",DATOS!C72,IF(J4="CUARTO",DATOS!C101,IF(J4="QUINTO",DATOS!C130,IF(J4="SEXTO",DATOS!C159," "))))))</f>
        <v xml:space="preserve"> </v>
      </c>
      <c r="D20" s="68"/>
      <c r="E20" s="69"/>
      <c r="F20" s="70"/>
      <c r="G20" s="71"/>
      <c r="H20" s="69"/>
      <c r="I20" s="70"/>
      <c r="J20" s="71"/>
      <c r="K20" s="70"/>
      <c r="L20" s="114"/>
    </row>
    <row r="21" spans="2:12" x14ac:dyDescent="0.25">
      <c r="B21" s="13">
        <v>13</v>
      </c>
      <c r="C21" s="14" t="str">
        <f>IF(J4="PRIMERO",DATOS!C15,IF(J4="SEGUNDO",DATOS!C44,IF(J4="TERCERO",DATOS!C73,IF(J4="CUARTO",DATOS!C102,IF(J4="QUINTO",DATOS!C131,IF(J4="SEXTO",DATOS!C160," "))))))</f>
        <v xml:space="preserve"> </v>
      </c>
      <c r="D21" s="68"/>
      <c r="E21" s="69"/>
      <c r="F21" s="70"/>
      <c r="G21" s="71"/>
      <c r="H21" s="69"/>
      <c r="I21" s="70"/>
      <c r="J21" s="71"/>
      <c r="K21" s="70"/>
      <c r="L21" s="114"/>
    </row>
    <row r="22" spans="2:12" x14ac:dyDescent="0.25">
      <c r="B22" s="13">
        <v>14</v>
      </c>
      <c r="C22" s="14" t="str">
        <f>IF(J4="PRIMERO",DATOS!C16,IF(J4="SEGUNDO",DATOS!C45,IF(J4="TERCERO",DATOS!C74,IF(J4="CUARTO",DATOS!C103,IF(J4="QUINTO",DATOS!C132,IF(J4="SEXTO",DATOS!C161," "))))))</f>
        <v xml:space="preserve"> </v>
      </c>
      <c r="D22" s="68"/>
      <c r="E22" s="69"/>
      <c r="F22" s="70"/>
      <c r="G22" s="71"/>
      <c r="H22" s="69"/>
      <c r="I22" s="70"/>
      <c r="J22" s="71"/>
      <c r="K22" s="70"/>
      <c r="L22" s="114"/>
    </row>
    <row r="23" spans="2:12" x14ac:dyDescent="0.25">
      <c r="B23" s="13">
        <v>15</v>
      </c>
      <c r="C23" s="14" t="str">
        <f>IF(J4="PRIMERO",DATOS!C17,IF(J4="SEGUNDO",DATOS!C46,IF(J4="TERCERO",DATOS!C75,IF(J4="CUARTO",DATOS!C104,IF(J4="QUINTO",DATOS!C133,IF(J4="SEXTO",DATOS!C162," "))))))</f>
        <v xml:space="preserve"> </v>
      </c>
      <c r="D23" s="68"/>
      <c r="E23" s="69"/>
      <c r="F23" s="70"/>
      <c r="G23" s="71"/>
      <c r="H23" s="69"/>
      <c r="I23" s="70"/>
      <c r="J23" s="71"/>
      <c r="K23" s="70"/>
      <c r="L23" s="114"/>
    </row>
    <row r="24" spans="2:12" x14ac:dyDescent="0.25">
      <c r="B24" s="13">
        <v>16</v>
      </c>
      <c r="C24" s="14" t="str">
        <f>IF(J4="PRIMERO",DATOS!C18,IF(J4="SEGUNDO",DATOS!C47,IF(J4="TERCERO",DATOS!C76,IF(J4="CUARTO",DATOS!C105,IF(J4="QUINTO",DATOS!C134,IF(J4="SEXTO",DATOS!C163," "))))))</f>
        <v xml:space="preserve"> </v>
      </c>
      <c r="D24" s="68"/>
      <c r="E24" s="69"/>
      <c r="F24" s="70"/>
      <c r="G24" s="71"/>
      <c r="H24" s="69"/>
      <c r="I24" s="70"/>
      <c r="J24" s="71"/>
      <c r="K24" s="70"/>
      <c r="L24" s="114"/>
    </row>
    <row r="25" spans="2:12" x14ac:dyDescent="0.25">
      <c r="B25" s="13">
        <v>17</v>
      </c>
      <c r="C25" s="14" t="str">
        <f>IF(J4="PRIMERO",DATOS!C19,IF(J4="SEGUNDO",DATOS!C48,IF(J4="TERCERO",DATOS!C77,IF(J4="CUARTO",DATOS!C106,IF(J4="QUINTO",DATOS!C135,IF(J4="SEXTO",DATOS!C164," "))))))</f>
        <v xml:space="preserve"> </v>
      </c>
      <c r="D25" s="68"/>
      <c r="E25" s="69"/>
      <c r="F25" s="70"/>
      <c r="G25" s="71"/>
      <c r="H25" s="69"/>
      <c r="I25" s="70"/>
      <c r="J25" s="71"/>
      <c r="K25" s="70"/>
      <c r="L25" s="114"/>
    </row>
    <row r="26" spans="2:12" x14ac:dyDescent="0.25">
      <c r="B26" s="13">
        <v>18</v>
      </c>
      <c r="C26" s="14" t="str">
        <f>IF(J4="PRIMERO",DATOS!C20,IF(J4="SEGUNDO",DATOS!C49,IF(J4="TERCERO",DATOS!C78,IF(J4="CUARTO",DATOS!C107,IF(J4="QUINTO",DATOS!C136,IF(J4="SEXTO",DATOS!C165," "))))))</f>
        <v xml:space="preserve"> </v>
      </c>
      <c r="D26" s="68"/>
      <c r="E26" s="69"/>
      <c r="F26" s="70"/>
      <c r="G26" s="71"/>
      <c r="H26" s="69"/>
      <c r="I26" s="70"/>
      <c r="J26" s="71"/>
      <c r="K26" s="70"/>
      <c r="L26" s="114"/>
    </row>
    <row r="27" spans="2:12" x14ac:dyDescent="0.25">
      <c r="B27" s="13">
        <v>19</v>
      </c>
      <c r="C27" s="14" t="str">
        <f>IF(J4="PRIMERO",DATOS!C21,IF(J4="SEGUNDO",DATOS!C50,IF(J4="TERCERO",DATOS!C79,IF(J4="CUARTO",DATOS!C108,IF(J4="QUINTO",DATOS!C137,IF(J4="SEXTO",DATOS!C166," "))))))</f>
        <v xml:space="preserve"> </v>
      </c>
      <c r="D27" s="68"/>
      <c r="E27" s="69"/>
      <c r="F27" s="70"/>
      <c r="G27" s="71"/>
      <c r="H27" s="69"/>
      <c r="I27" s="70"/>
      <c r="J27" s="71"/>
      <c r="K27" s="70"/>
      <c r="L27" s="114"/>
    </row>
    <row r="28" spans="2:12" x14ac:dyDescent="0.25">
      <c r="B28" s="13">
        <v>20</v>
      </c>
      <c r="C28" s="14" t="str">
        <f>IF(J4="PRIMERO",DATOS!C22,IF(J4="SEGUNDO",DATOS!C51,IF(J4="TERCERO",DATOS!C80,IF(J4="CUARTO",DATOS!C109,IF(J4="QUINTO",DATOS!C138,IF(J4="SEXTO",DATOS!C167," "))))))</f>
        <v xml:space="preserve"> </v>
      </c>
      <c r="D28" s="68"/>
      <c r="E28" s="69"/>
      <c r="F28" s="70"/>
      <c r="G28" s="71"/>
      <c r="H28" s="69"/>
      <c r="I28" s="70"/>
      <c r="J28" s="71"/>
      <c r="K28" s="70"/>
      <c r="L28" s="114"/>
    </row>
    <row r="29" spans="2:12" x14ac:dyDescent="0.25">
      <c r="B29" s="13">
        <v>21</v>
      </c>
      <c r="C29" s="14" t="str">
        <f>IF(J4="PRIMERO",DATOS!C23,IF(J4="SEGUNDO",DATOS!C52,IF(J4="TERCERO",DATOS!C81,IF(J4="CUARTO",DATOS!C110,IF(J4="QUINTO",DATOS!C139,IF(J4="SEXTO",DATOS!C168," "))))))</f>
        <v xml:space="preserve"> </v>
      </c>
      <c r="D29" s="68"/>
      <c r="E29" s="69"/>
      <c r="F29" s="70"/>
      <c r="G29" s="71"/>
      <c r="H29" s="69"/>
      <c r="I29" s="70"/>
      <c r="J29" s="71"/>
      <c r="K29" s="70"/>
      <c r="L29" s="114"/>
    </row>
    <row r="30" spans="2:12" x14ac:dyDescent="0.25">
      <c r="B30" s="13">
        <v>22</v>
      </c>
      <c r="C30" s="14" t="str">
        <f>IF(J4="PRIMERO",DATOS!C24,IF(J4="SEGUNDO",DATOS!C53,IF(J4="TERCERO",DATOS!C82,IF(J4="CUARTO",DATOS!C111,IF(J4="QUINTO",DATOS!C140,IF(J4="SEXTO",DATOS!C169," "))))))</f>
        <v xml:space="preserve"> </v>
      </c>
      <c r="D30" s="68"/>
      <c r="E30" s="69"/>
      <c r="F30" s="70"/>
      <c r="G30" s="71"/>
      <c r="H30" s="69"/>
      <c r="I30" s="70"/>
      <c r="J30" s="71"/>
      <c r="K30" s="70"/>
      <c r="L30" s="114"/>
    </row>
    <row r="31" spans="2:12" x14ac:dyDescent="0.25">
      <c r="B31" s="13">
        <v>23</v>
      </c>
      <c r="C31" s="14" t="str">
        <f>IF(J4="PRIMERO",DATOS!C25,IF(J4="SEGUNDO",DATOS!C54,IF(J4="TERCERO",DATOS!C83,IF(J4="CUARTO",DATOS!C112,IF(J4="QUINTO",DATOS!C141,IF(J4="SEXTO",DATOS!C170," "))))))</f>
        <v xml:space="preserve"> </v>
      </c>
      <c r="D31" s="68"/>
      <c r="E31" s="69"/>
      <c r="F31" s="70"/>
      <c r="G31" s="71"/>
      <c r="H31" s="69"/>
      <c r="I31" s="70"/>
      <c r="J31" s="71"/>
      <c r="K31" s="70"/>
      <c r="L31" s="114"/>
    </row>
    <row r="32" spans="2:12" x14ac:dyDescent="0.25">
      <c r="B32" s="13">
        <v>24</v>
      </c>
      <c r="C32" s="14" t="str">
        <f>IF(J4="PRIMERO",DATOS!C26,IF(J4="SEGUNDO",DATOS!C55,IF(J4="TERCERO",DATOS!C84,IF(J4="CUARTO",DATOS!C113,IF(J4="QUINTO",DATOS!C142,IF(J4="SEXTO",DATOS!C171," "))))))</f>
        <v xml:space="preserve"> </v>
      </c>
      <c r="D32" s="68"/>
      <c r="E32" s="69"/>
      <c r="F32" s="70"/>
      <c r="G32" s="71"/>
      <c r="H32" s="69"/>
      <c r="I32" s="70"/>
      <c r="J32" s="71"/>
      <c r="K32" s="70"/>
      <c r="L32" s="114"/>
    </row>
    <row r="33" spans="2:12" x14ac:dyDescent="0.25">
      <c r="B33" s="13">
        <v>25</v>
      </c>
      <c r="C33" s="14" t="str">
        <f>IF(J4="PRIMERO",DATOS!C27,IF(J4="SEGUNDO",DATOS!C56,IF(J4="TERCERO",DATOS!C85,IF(J4="CUARTO",DATOS!C114,IF(J4="QUINTO",DATOS!C143,IF(J4="SEXTO",DATOS!C172," "))))))</f>
        <v xml:space="preserve"> </v>
      </c>
      <c r="D33" s="68"/>
      <c r="E33" s="69"/>
      <c r="F33" s="70"/>
      <c r="G33" s="71"/>
      <c r="H33" s="69"/>
      <c r="I33" s="70"/>
      <c r="J33" s="71"/>
      <c r="K33" s="70"/>
      <c r="L33" s="114"/>
    </row>
    <row r="34" spans="2:12" x14ac:dyDescent="0.25">
      <c r="B34" s="13">
        <v>26</v>
      </c>
      <c r="C34" s="14" t="str">
        <f>IF(J4="PRIMERO",DATOS!C28,IF(J4="SEGUNDO",DATOS!C57,IF(J4="TERCERO",DATOS!C86,IF(J4="CUARTO",DATOS!C115,IF(N31="QUINTO",DATOS!C144,IF(J4="SEXTO",DATOS!C173," "))))))</f>
        <v xml:space="preserve"> </v>
      </c>
      <c r="D34" s="68"/>
      <c r="E34" s="69"/>
      <c r="F34" s="70"/>
      <c r="G34" s="71"/>
      <c r="H34" s="69"/>
      <c r="I34" s="70"/>
      <c r="J34" s="71"/>
      <c r="K34" s="70"/>
      <c r="L34" s="114"/>
    </row>
    <row r="35" spans="2:12" ht="15.75" thickBot="1" x14ac:dyDescent="0.3">
      <c r="B35" s="15">
        <v>27</v>
      </c>
      <c r="C35" s="16" t="str">
        <f>IF(J4="PRIMERO",DATOS!C29,IF(J4="SEGUNDO",DATOS!C58,IF(J4="TERCERO",DATOS!C87,IF(J4="CUARTO",DATOS!C116,IF(J4="QUINTO",DATOS!C145,IF(J4="SEXTO",DATOS!C174," "))))))</f>
        <v xml:space="preserve"> </v>
      </c>
      <c r="D35" s="72"/>
      <c r="E35" s="73"/>
      <c r="F35" s="74"/>
      <c r="G35" s="75"/>
      <c r="H35" s="73"/>
      <c r="I35" s="74"/>
      <c r="J35" s="75"/>
      <c r="K35" s="74"/>
      <c r="L35" s="115"/>
    </row>
    <row r="36" spans="2:12" ht="21.75" customHeight="1" thickBot="1" x14ac:dyDescent="0.3">
      <c r="C36" s="5" t="s">
        <v>33</v>
      </c>
      <c r="D36" s="60">
        <f>COUNTIF(D9:D35,"X")</f>
        <v>0</v>
      </c>
      <c r="E36" s="61">
        <f t="shared" ref="E36:L36" si="0">COUNTIF(E9:E35,"X")</f>
        <v>0</v>
      </c>
      <c r="F36" s="62">
        <f t="shared" si="0"/>
        <v>0</v>
      </c>
      <c r="G36" s="76">
        <f t="shared" si="0"/>
        <v>0</v>
      </c>
      <c r="H36" s="61">
        <f t="shared" si="0"/>
        <v>0</v>
      </c>
      <c r="I36" s="62">
        <f t="shared" si="0"/>
        <v>0</v>
      </c>
      <c r="J36" s="76">
        <f t="shared" si="0"/>
        <v>0</v>
      </c>
      <c r="K36" s="62">
        <f t="shared" si="0"/>
        <v>0</v>
      </c>
      <c r="L36" s="116">
        <f t="shared" si="0"/>
        <v>0</v>
      </c>
    </row>
    <row r="37" spans="2:12" x14ac:dyDescent="0.25">
      <c r="F37" s="124"/>
      <c r="G37" s="124"/>
      <c r="H37" s="21"/>
      <c r="I37" s="21"/>
      <c r="J37" s="21"/>
      <c r="K37" s="21"/>
      <c r="L37" s="21"/>
    </row>
    <row r="38" spans="2:12" x14ac:dyDescent="0.25">
      <c r="F38" s="124"/>
      <c r="G38" s="124"/>
      <c r="H38" s="21"/>
      <c r="I38" s="21"/>
      <c r="J38" s="21"/>
      <c r="K38" s="21"/>
      <c r="L38" s="21"/>
    </row>
    <row r="39" spans="2:12" x14ac:dyDescent="0.25">
      <c r="F39" s="124"/>
      <c r="G39" s="124"/>
      <c r="H39" s="145"/>
      <c r="I39" s="145"/>
      <c r="J39" s="21"/>
      <c r="K39" s="21"/>
      <c r="L39" s="21"/>
    </row>
    <row r="40" spans="2:12" x14ac:dyDescent="0.25">
      <c r="F40" s="21"/>
      <c r="G40" s="21"/>
      <c r="H40" s="21"/>
      <c r="I40" s="21"/>
      <c r="J40" s="21"/>
      <c r="K40" s="21"/>
      <c r="L40" s="21"/>
    </row>
  </sheetData>
  <mergeCells count="8">
    <mergeCell ref="J7:K7"/>
    <mergeCell ref="D4:G4"/>
    <mergeCell ref="F37:G37"/>
    <mergeCell ref="F38:G38"/>
    <mergeCell ref="F39:G39"/>
    <mergeCell ref="H39:I39"/>
    <mergeCell ref="D7:F7"/>
    <mergeCell ref="G7:I7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&amp;LConsejería de Educación,
Cultura y Universidades&amp;CCBM Ntra. Sra. de los Ángeles
El Esparragal-Murcia&amp;RC/Limonar, 2
C.P. 30.163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DATOS!$E$8:$E$22</xm:f>
          </x14:formula1>
          <xm:sqref>D4:G4</xm:sqref>
        </x14:dataValidation>
        <x14:dataValidation type="list" allowBlank="1" showInputMessage="1" showErrorMessage="1">
          <x14:formula1>
            <xm:f>DATOS!$G$8:$G$13</xm:f>
          </x14:formula1>
          <xm:sqref>J4</xm:sqref>
        </x14:dataValidation>
        <x14:dataValidation type="list" allowBlank="1" showInputMessage="1" showErrorMessage="1">
          <x14:formula1>
            <xm:f>DATOS!$G$5</xm:f>
          </x14:formula1>
          <xm:sqref>D9:L35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E43"/>
  <sheetViews>
    <sheetView showGridLines="0" zoomScaleNormal="100" zoomScalePageLayoutView="90" workbookViewId="0">
      <pane ySplit="3" topLeftCell="A4" activePane="bottomLeft" state="frozen"/>
      <selection pane="bottomLeft" activeCell="C44" sqref="C44"/>
    </sheetView>
  </sheetViews>
  <sheetFormatPr baseColWidth="10" defaultRowHeight="15" x14ac:dyDescent="0.25"/>
  <cols>
    <col min="1" max="1" width="1" customWidth="1"/>
    <col min="2" max="2" width="4.85546875" customWidth="1"/>
    <col min="3" max="3" width="53" customWidth="1"/>
    <col min="4" max="4" width="7.140625" customWidth="1"/>
    <col min="5" max="5" width="45.140625" customWidth="1"/>
  </cols>
  <sheetData>
    <row r="2" spans="2:5" ht="18.75" x14ac:dyDescent="0.3">
      <c r="C2" s="23" t="s">
        <v>65</v>
      </c>
    </row>
    <row r="3" spans="2:5" ht="32.25" customHeight="1" thickBot="1" x14ac:dyDescent="0.3"/>
    <row r="4" spans="2:5" s="3" customFormat="1" ht="21" customHeight="1" thickBot="1" x14ac:dyDescent="0.3">
      <c r="B4" s="29" t="s">
        <v>35</v>
      </c>
      <c r="C4" s="30" t="s">
        <v>34</v>
      </c>
      <c r="D4" s="30"/>
      <c r="E4" s="31"/>
    </row>
    <row r="5" spans="2:5" ht="15.75" thickBot="1" x14ac:dyDescent="0.3">
      <c r="D5" s="22" t="s">
        <v>40</v>
      </c>
      <c r="E5" t="s">
        <v>41</v>
      </c>
    </row>
    <row r="6" spans="2:5" ht="20.25" customHeight="1" x14ac:dyDescent="0.25">
      <c r="B6" s="32">
        <v>1</v>
      </c>
      <c r="C6" s="77" t="s">
        <v>36</v>
      </c>
      <c r="D6" s="67"/>
      <c r="E6" s="148"/>
    </row>
    <row r="7" spans="2:5" ht="20.25" customHeight="1" x14ac:dyDescent="0.25">
      <c r="B7" s="33">
        <v>2</v>
      </c>
      <c r="C7" s="78" t="s">
        <v>37</v>
      </c>
      <c r="D7" s="107"/>
      <c r="E7" s="149"/>
    </row>
    <row r="8" spans="2:5" ht="20.25" customHeight="1" x14ac:dyDescent="0.25">
      <c r="B8" s="33">
        <v>3</v>
      </c>
      <c r="C8" s="78" t="s">
        <v>38</v>
      </c>
      <c r="D8" s="107"/>
      <c r="E8" s="149"/>
    </row>
    <row r="9" spans="2:5" ht="39.75" customHeight="1" thickBot="1" x14ac:dyDescent="0.3">
      <c r="B9" s="35">
        <v>4</v>
      </c>
      <c r="C9" s="79" t="s">
        <v>39</v>
      </c>
      <c r="D9" s="74"/>
      <c r="E9" s="150"/>
    </row>
    <row r="10" spans="2:5" ht="15.75" thickBot="1" x14ac:dyDescent="0.3"/>
    <row r="11" spans="2:5" ht="21" customHeight="1" thickBot="1" x14ac:dyDescent="0.3">
      <c r="B11" s="29" t="s">
        <v>42</v>
      </c>
      <c r="C11" s="30" t="s">
        <v>43</v>
      </c>
      <c r="D11" s="30"/>
      <c r="E11" s="31"/>
    </row>
    <row r="12" spans="2:5" ht="15.75" thickBot="1" x14ac:dyDescent="0.3">
      <c r="D12" s="22" t="s">
        <v>40</v>
      </c>
      <c r="E12" t="s">
        <v>41</v>
      </c>
    </row>
    <row r="13" spans="2:5" ht="30.75" thickBot="1" x14ac:dyDescent="0.3">
      <c r="B13" s="38">
        <v>1</v>
      </c>
      <c r="C13" s="39" t="s">
        <v>44</v>
      </c>
      <c r="D13" s="67"/>
      <c r="E13" s="37"/>
    </row>
    <row r="14" spans="2:5" ht="15.75" thickBot="1" x14ac:dyDescent="0.3">
      <c r="B14" s="40"/>
      <c r="C14" s="40"/>
      <c r="D14" s="41"/>
      <c r="E14" s="42"/>
    </row>
    <row r="15" spans="2:5" ht="33.75" customHeight="1" thickBot="1" x14ac:dyDescent="0.3">
      <c r="B15" s="43" t="s">
        <v>45</v>
      </c>
      <c r="C15" s="151" t="s">
        <v>46</v>
      </c>
      <c r="D15" s="151"/>
      <c r="E15" s="152"/>
    </row>
    <row r="16" spans="2:5" ht="15.75" thickBot="1" x14ac:dyDescent="0.3">
      <c r="D16" s="22" t="s">
        <v>40</v>
      </c>
      <c r="E16" t="s">
        <v>41</v>
      </c>
    </row>
    <row r="17" spans="2:5" ht="30" x14ac:dyDescent="0.25">
      <c r="B17" s="32">
        <v>1</v>
      </c>
      <c r="C17" s="36" t="s">
        <v>47</v>
      </c>
      <c r="D17" s="67"/>
      <c r="E17" s="148"/>
    </row>
    <row r="18" spans="2:5" x14ac:dyDescent="0.25">
      <c r="B18" s="33">
        <v>2</v>
      </c>
      <c r="C18" s="34" t="s">
        <v>48</v>
      </c>
      <c r="D18" s="70"/>
      <c r="E18" s="149"/>
    </row>
    <row r="19" spans="2:5" ht="30.75" thickBot="1" x14ac:dyDescent="0.3">
      <c r="B19" s="44">
        <v>3</v>
      </c>
      <c r="C19" s="45" t="s">
        <v>49</v>
      </c>
      <c r="D19" s="74"/>
      <c r="E19" s="150"/>
    </row>
    <row r="20" spans="2:5" ht="58.5" customHeight="1" thickBot="1" x14ac:dyDescent="0.3">
      <c r="B20" s="40"/>
      <c r="C20" s="46"/>
      <c r="D20" s="41"/>
      <c r="E20" s="42"/>
    </row>
    <row r="21" spans="2:5" ht="28.5" customHeight="1" thickBot="1" x14ac:dyDescent="0.3">
      <c r="B21" s="43" t="s">
        <v>50</v>
      </c>
      <c r="C21" s="151" t="s">
        <v>51</v>
      </c>
      <c r="D21" s="153"/>
      <c r="E21" s="154"/>
    </row>
    <row r="22" spans="2:5" ht="15.75" thickBot="1" x14ac:dyDescent="0.3">
      <c r="D22" s="22" t="s">
        <v>40</v>
      </c>
      <c r="E22" t="s">
        <v>41</v>
      </c>
    </row>
    <row r="23" spans="2:5" ht="45" x14ac:dyDescent="0.25">
      <c r="B23" s="32"/>
      <c r="C23" s="36" t="s">
        <v>52</v>
      </c>
      <c r="D23" s="65"/>
      <c r="E23" s="148"/>
    </row>
    <row r="24" spans="2:5" x14ac:dyDescent="0.25">
      <c r="B24" s="47">
        <v>1</v>
      </c>
      <c r="C24" s="48" t="s">
        <v>53</v>
      </c>
      <c r="D24" s="70"/>
      <c r="E24" s="149"/>
    </row>
    <row r="25" spans="2:5" x14ac:dyDescent="0.25">
      <c r="B25" s="47">
        <v>2</v>
      </c>
      <c r="C25" s="48" t="s">
        <v>54</v>
      </c>
      <c r="D25" s="70"/>
      <c r="E25" s="149"/>
    </row>
    <row r="26" spans="2:5" x14ac:dyDescent="0.25">
      <c r="B26" s="33">
        <v>3</v>
      </c>
      <c r="C26" s="49" t="s">
        <v>55</v>
      </c>
      <c r="D26" s="70"/>
      <c r="E26" s="149"/>
    </row>
    <row r="27" spans="2:5" ht="15.75" thickBot="1" x14ac:dyDescent="0.3">
      <c r="B27" s="44">
        <v>4</v>
      </c>
      <c r="C27" s="50" t="s">
        <v>56</v>
      </c>
      <c r="D27" s="70"/>
      <c r="E27" s="150"/>
    </row>
    <row r="28" spans="2:5" ht="6" customHeight="1" thickBot="1" x14ac:dyDescent="0.3">
      <c r="B28" s="40"/>
      <c r="C28" s="46"/>
      <c r="D28" s="41"/>
      <c r="E28" s="42"/>
    </row>
    <row r="29" spans="2:5" ht="16.5" thickBot="1" x14ac:dyDescent="0.3">
      <c r="B29" s="43" t="s">
        <v>57</v>
      </c>
      <c r="C29" s="151" t="s">
        <v>58</v>
      </c>
      <c r="D29" s="151"/>
      <c r="E29" s="152"/>
    </row>
    <row r="30" spans="2:5" ht="15.75" thickBot="1" x14ac:dyDescent="0.3">
      <c r="D30" s="22" t="s">
        <v>40</v>
      </c>
      <c r="E30" t="s">
        <v>41</v>
      </c>
    </row>
    <row r="31" spans="2:5" ht="15.75" thickBot="1" x14ac:dyDescent="0.3">
      <c r="B31" s="51">
        <v>1</v>
      </c>
      <c r="C31" s="104" t="s">
        <v>117</v>
      </c>
      <c r="D31" s="62"/>
      <c r="E31" s="53"/>
    </row>
    <row r="32" spans="2:5" ht="15" customHeight="1" thickBot="1" x14ac:dyDescent="0.3"/>
    <row r="33" spans="2:5" ht="16.5" thickBot="1" x14ac:dyDescent="0.3">
      <c r="B33" s="29" t="s">
        <v>59</v>
      </c>
      <c r="C33" s="30" t="s">
        <v>60</v>
      </c>
      <c r="D33" s="30"/>
      <c r="E33" s="31"/>
    </row>
    <row r="34" spans="2:5" ht="15.75" thickBot="1" x14ac:dyDescent="0.3">
      <c r="D34" s="22" t="s">
        <v>40</v>
      </c>
      <c r="E34" t="s">
        <v>41</v>
      </c>
    </row>
    <row r="35" spans="2:5" ht="35.25" customHeight="1" thickBot="1" x14ac:dyDescent="0.3">
      <c r="B35" s="51">
        <v>1</v>
      </c>
      <c r="C35" s="52" t="s">
        <v>61</v>
      </c>
      <c r="D35" s="62"/>
      <c r="E35" s="53"/>
    </row>
    <row r="36" spans="2:5" ht="6.75" customHeight="1" thickBot="1" x14ac:dyDescent="0.3"/>
    <row r="37" spans="2:5" ht="30" customHeight="1" thickBot="1" x14ac:dyDescent="0.3">
      <c r="B37" s="43" t="s">
        <v>62</v>
      </c>
      <c r="C37" s="151" t="s">
        <v>63</v>
      </c>
      <c r="D37" s="153"/>
      <c r="E37" s="154"/>
    </row>
    <row r="38" spans="2:5" ht="15.75" thickBot="1" x14ac:dyDescent="0.3">
      <c r="D38" s="22" t="s">
        <v>40</v>
      </c>
      <c r="E38" t="s">
        <v>41</v>
      </c>
    </row>
    <row r="39" spans="2:5" ht="44.25" customHeight="1" thickBot="1" x14ac:dyDescent="0.3">
      <c r="B39" s="51">
        <v>1</v>
      </c>
      <c r="C39" s="52" t="s">
        <v>64</v>
      </c>
      <c r="D39" s="62"/>
      <c r="E39" s="53"/>
    </row>
    <row r="40" spans="2:5" ht="4.5" customHeight="1" thickBot="1" x14ac:dyDescent="0.3"/>
    <row r="41" spans="2:5" ht="20.25" customHeight="1" thickBot="1" x14ac:dyDescent="0.3">
      <c r="C41" s="146" t="s">
        <v>124</v>
      </c>
      <c r="D41" s="147"/>
    </row>
    <row r="42" spans="2:5" ht="15.75" thickBot="1" x14ac:dyDescent="0.3"/>
    <row r="43" spans="2:5" ht="20.25" customHeight="1" thickBot="1" x14ac:dyDescent="0.3">
      <c r="C43" s="146" t="s">
        <v>125</v>
      </c>
      <c r="D43" s="147"/>
    </row>
  </sheetData>
  <mergeCells count="9">
    <mergeCell ref="C43:D43"/>
    <mergeCell ref="E6:E9"/>
    <mergeCell ref="C15:E15"/>
    <mergeCell ref="E17:E19"/>
    <mergeCell ref="C37:E37"/>
    <mergeCell ref="C41:D41"/>
    <mergeCell ref="C21:E21"/>
    <mergeCell ref="E23:E27"/>
    <mergeCell ref="C29:E2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&amp;LConsejería de Educación,
Cultura y Universidades&amp;CCBM Ntra. Sra. de los Ángeles
El Esparragal-Murcia&amp;RC/Limonar, 2
C.P. 30.163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DATOS!$K$3:$K$4</xm:f>
          </x14:formula1>
          <xm:sqref>D31 D13 D17:D18 D6 D35 D39 D24:D27</xm:sqref>
        </x14:dataValidation>
        <x14:dataValidation type="list" allowBlank="1" showInputMessage="1" showErrorMessage="1">
          <x14:formula1>
            <xm:f>DATOS!$K$7:$K$10</xm:f>
          </x14:formula1>
          <xm:sqref>D9 D19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INDICE</vt:lpstr>
      <vt:lpstr>AP-I</vt:lpstr>
      <vt:lpstr>AP-II</vt:lpstr>
      <vt:lpstr>AP-III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VILLANUEVA</dc:creator>
  <cp:lastModifiedBy>ALVARO VILLANUEVA</cp:lastModifiedBy>
  <cp:lastPrinted>2015-03-17T12:55:46Z</cp:lastPrinted>
  <dcterms:created xsi:type="dcterms:W3CDTF">2014-12-08T19:09:17Z</dcterms:created>
  <dcterms:modified xsi:type="dcterms:W3CDTF">2015-05-11T14:33:44Z</dcterms:modified>
</cp:coreProperties>
</file>