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5480" windowHeight="7725" activeTab="1"/>
  </bookViews>
  <sheets>
    <sheet name="DATOS" sheetId="1" r:id="rId1"/>
    <sheet name="INDICE" sheetId="7" r:id="rId2"/>
    <sheet name="AP-I" sheetId="2" r:id="rId3"/>
    <sheet name="AP-II" sheetId="3" r:id="rId4"/>
    <sheet name="AP-III" sheetId="4" r:id="rId5"/>
    <sheet name="AP-IV" sheetId="5" r:id="rId6"/>
    <sheet name="AP-V" sheetId="6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O48" i="3" l="1"/>
  <c r="O47" i="3"/>
  <c r="O46" i="3"/>
  <c r="O45" i="3"/>
  <c r="O44" i="3"/>
  <c r="O43" i="3"/>
  <c r="O42" i="3"/>
  <c r="O41" i="3"/>
  <c r="O40" i="3"/>
  <c r="O39" i="3"/>
  <c r="O38" i="3"/>
  <c r="J4" i="4" l="1"/>
  <c r="J4" i="3"/>
  <c r="J4" i="2"/>
  <c r="C11" i="3" l="1"/>
  <c r="C22" i="2" l="1"/>
  <c r="C18" i="2"/>
  <c r="C17" i="2"/>
  <c r="C16" i="2"/>
  <c r="C14" i="3"/>
  <c r="C15" i="3"/>
  <c r="C16" i="3"/>
  <c r="C20" i="3"/>
  <c r="C15" i="2"/>
  <c r="C35" i="4" l="1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L36" i="4"/>
  <c r="K36" i="4"/>
  <c r="J36" i="4"/>
  <c r="I36" i="4"/>
  <c r="H36" i="4"/>
  <c r="G36" i="4"/>
  <c r="F36" i="4"/>
  <c r="E36" i="4"/>
  <c r="D36" i="4"/>
  <c r="P48" i="3" l="1"/>
  <c r="N48" i="3"/>
  <c r="M48" i="3"/>
  <c r="L48" i="3"/>
  <c r="K48" i="3"/>
  <c r="J48" i="3"/>
  <c r="I48" i="3"/>
  <c r="H48" i="3"/>
  <c r="G48" i="3"/>
  <c r="F48" i="3"/>
  <c r="E48" i="3"/>
  <c r="D48" i="3"/>
  <c r="E42" i="3" l="1"/>
  <c r="E47" i="3" s="1"/>
  <c r="F42" i="3"/>
  <c r="F47" i="3" s="1"/>
  <c r="G42" i="3"/>
  <c r="G47" i="3" s="1"/>
  <c r="H42" i="3"/>
  <c r="H47" i="3" s="1"/>
  <c r="I42" i="3"/>
  <c r="I47" i="3" s="1"/>
  <c r="J42" i="3"/>
  <c r="J47" i="3" s="1"/>
  <c r="K42" i="3"/>
  <c r="K47" i="3" s="1"/>
  <c r="L42" i="3"/>
  <c r="L47" i="3" s="1"/>
  <c r="M42" i="3"/>
  <c r="M47" i="3" s="1"/>
  <c r="N42" i="3"/>
  <c r="N47" i="3" s="1"/>
  <c r="P42" i="3"/>
  <c r="P47" i="3" s="1"/>
  <c r="D42" i="3"/>
  <c r="D47" i="3" s="1"/>
  <c r="E41" i="3"/>
  <c r="E46" i="3" s="1"/>
  <c r="F41" i="3"/>
  <c r="F46" i="3" s="1"/>
  <c r="G41" i="3"/>
  <c r="G46" i="3" s="1"/>
  <c r="H41" i="3"/>
  <c r="H46" i="3" s="1"/>
  <c r="I41" i="3"/>
  <c r="I46" i="3" s="1"/>
  <c r="J41" i="3"/>
  <c r="J46" i="3" s="1"/>
  <c r="K41" i="3"/>
  <c r="K46" i="3" s="1"/>
  <c r="L41" i="3"/>
  <c r="L46" i="3" s="1"/>
  <c r="M41" i="3"/>
  <c r="M46" i="3" s="1"/>
  <c r="N41" i="3"/>
  <c r="N46" i="3" s="1"/>
  <c r="P41" i="3"/>
  <c r="P46" i="3" s="1"/>
  <c r="D41" i="3"/>
  <c r="D46" i="3" s="1"/>
  <c r="E40" i="3"/>
  <c r="E45" i="3" s="1"/>
  <c r="F40" i="3"/>
  <c r="F45" i="3" s="1"/>
  <c r="G40" i="3"/>
  <c r="G45" i="3" s="1"/>
  <c r="H40" i="3"/>
  <c r="H45" i="3" s="1"/>
  <c r="I40" i="3"/>
  <c r="I45" i="3" s="1"/>
  <c r="J40" i="3"/>
  <c r="J45" i="3" s="1"/>
  <c r="K40" i="3"/>
  <c r="K45" i="3" s="1"/>
  <c r="L40" i="3"/>
  <c r="L45" i="3" s="1"/>
  <c r="M40" i="3"/>
  <c r="M45" i="3" s="1"/>
  <c r="N40" i="3"/>
  <c r="N45" i="3" s="1"/>
  <c r="P40" i="3"/>
  <c r="P45" i="3" s="1"/>
  <c r="D40" i="3"/>
  <c r="D45" i="3" s="1"/>
  <c r="E39" i="3"/>
  <c r="E44" i="3" s="1"/>
  <c r="F39" i="3"/>
  <c r="F44" i="3" s="1"/>
  <c r="G39" i="3"/>
  <c r="G44" i="3" s="1"/>
  <c r="H39" i="3"/>
  <c r="H44" i="3" s="1"/>
  <c r="I39" i="3"/>
  <c r="I44" i="3" s="1"/>
  <c r="J39" i="3"/>
  <c r="J44" i="3" s="1"/>
  <c r="K39" i="3"/>
  <c r="K44" i="3" s="1"/>
  <c r="L39" i="3"/>
  <c r="L44" i="3" s="1"/>
  <c r="M39" i="3"/>
  <c r="M44" i="3" s="1"/>
  <c r="N39" i="3"/>
  <c r="N44" i="3" s="1"/>
  <c r="P39" i="3"/>
  <c r="P44" i="3" s="1"/>
  <c r="D39" i="3"/>
  <c r="D44" i="3" s="1"/>
  <c r="E38" i="3"/>
  <c r="E43" i="3" s="1"/>
  <c r="F38" i="3"/>
  <c r="F43" i="3" s="1"/>
  <c r="G38" i="3"/>
  <c r="G43" i="3" s="1"/>
  <c r="H38" i="3"/>
  <c r="H43" i="3" s="1"/>
  <c r="I38" i="3"/>
  <c r="I43" i="3" s="1"/>
  <c r="J38" i="3"/>
  <c r="J43" i="3" s="1"/>
  <c r="K38" i="3"/>
  <c r="K43" i="3" s="1"/>
  <c r="L38" i="3"/>
  <c r="L43" i="3" s="1"/>
  <c r="M38" i="3"/>
  <c r="M43" i="3" s="1"/>
  <c r="N38" i="3"/>
  <c r="N43" i="3" s="1"/>
  <c r="P38" i="3"/>
  <c r="P43" i="3" s="1"/>
  <c r="D38" i="3"/>
  <c r="D43" i="3" s="1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19" i="3"/>
  <c r="C18" i="3"/>
  <c r="C17" i="3"/>
  <c r="C13" i="3"/>
  <c r="C12" i="3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4" i="2"/>
  <c r="C13" i="2"/>
</calcChain>
</file>

<file path=xl/sharedStrings.xml><?xml version="1.0" encoding="utf-8"?>
<sst xmlns="http://schemas.openxmlformats.org/spreadsheetml/2006/main" count="260" uniqueCount="161">
  <si>
    <t>PRIMERO DE PRIMARIA</t>
  </si>
  <si>
    <t>MEDIDAS ADOPTADAS</t>
  </si>
  <si>
    <t>DESTACA POS-NEG</t>
  </si>
  <si>
    <t>NOTA NUMÉRICA</t>
  </si>
  <si>
    <t>SI-NO</t>
  </si>
  <si>
    <t>AP</t>
  </si>
  <si>
    <t>+</t>
  </si>
  <si>
    <t>SI</t>
  </si>
  <si>
    <t>RE</t>
  </si>
  <si>
    <t>-</t>
  </si>
  <si>
    <t>NO</t>
  </si>
  <si>
    <t>ACS</t>
  </si>
  <si>
    <t>X</t>
  </si>
  <si>
    <t>VALOR</t>
  </si>
  <si>
    <t>ÁREAS CURRICULARES</t>
  </si>
  <si>
    <t>CURSOS</t>
  </si>
  <si>
    <t>CIENCIAS SOCIALES</t>
  </si>
  <si>
    <t>PRIMERO</t>
  </si>
  <si>
    <t>CIENCIAS NATURALES</t>
  </si>
  <si>
    <t xml:space="preserve">SEGUNDO </t>
  </si>
  <si>
    <t>LENGUA CASTELLANA</t>
  </si>
  <si>
    <t>TERCERO</t>
  </si>
  <si>
    <t>MATEMÁTICAS</t>
  </si>
  <si>
    <t>CUARTO</t>
  </si>
  <si>
    <t>INGLÉS</t>
  </si>
  <si>
    <t>QUINTO</t>
  </si>
  <si>
    <t>EDUCACIÓN ARTÍSTICA</t>
  </si>
  <si>
    <t>SEXTO</t>
  </si>
  <si>
    <t>EDUCACIÓN FÍSICA</t>
  </si>
  <si>
    <t>RELIGIÓN</t>
  </si>
  <si>
    <t>VALORES SOCIALES Y C.</t>
  </si>
  <si>
    <t>FRANCÉS</t>
  </si>
  <si>
    <t>PROFUNDIZACIÓN INGL.</t>
  </si>
  <si>
    <t>REFUERZO COMP. LING.</t>
  </si>
  <si>
    <t>PROFUNDIZACIÓN MAT.</t>
  </si>
  <si>
    <t>PROFUNDIZACIÓN LENG.</t>
  </si>
  <si>
    <t>PROFESORADO-TUTOR/A</t>
  </si>
  <si>
    <t>SEGUNDO DE PRIMARIA</t>
  </si>
  <si>
    <t>PROFESORADO ESP.</t>
  </si>
  <si>
    <t>TERCERO DE PRIMARIA</t>
  </si>
  <si>
    <t>CUARTO DE PRIMARIA</t>
  </si>
  <si>
    <t>QUINTO DE PRIMARIA</t>
  </si>
  <si>
    <t>SEXTO DE PRIMARIA</t>
  </si>
  <si>
    <t>CURSO:</t>
  </si>
  <si>
    <t>TUTOR/A DEL CURSO:</t>
  </si>
  <si>
    <t>A juicio del maestro/a se señala + si destaca
 positivamente o - negativamente</t>
  </si>
  <si>
    <t>Nº</t>
  </si>
  <si>
    <t>NOMBRE DEL ALUMNO/A</t>
  </si>
  <si>
    <t>Medida adoptada
 (AP, RE, ACS)</t>
  </si>
  <si>
    <t>Relación con iguales</t>
  </si>
  <si>
    <t>Relación con adultos</t>
  </si>
  <si>
    <t>Esfuerzo ante tareas</t>
  </si>
  <si>
    <t>ACTA DE SESIÓN DE EVALUACIÓN</t>
  </si>
  <si>
    <t>Otros aportada por padres
madres, y personal aten.
Educ. comple.</t>
  </si>
  <si>
    <t>ANÁLISIS Y VALORACIÓN</t>
  </si>
  <si>
    <t>EVALUACIÓN</t>
  </si>
  <si>
    <t>PRIMERA</t>
  </si>
  <si>
    <t>SEGUNDA</t>
  </si>
  <si>
    <t>TERCERA</t>
  </si>
  <si>
    <t>FINAL</t>
  </si>
  <si>
    <r>
      <t xml:space="preserve">I. INFORMACIÓN QUE APORTA EL TUTOR/A DE INTERÉS PARA EL PROCESO
 FORMATIVO DEL ALUMNO/A </t>
    </r>
    <r>
      <rPr>
        <b/>
        <i/>
        <sz val="10"/>
        <color rgb="FFFF0000"/>
        <rFont val="Calibri"/>
        <family val="2"/>
        <scheme val="minor"/>
      </rPr>
      <t>(Art. 25.2)</t>
    </r>
  </si>
  <si>
    <t>CNA</t>
  </si>
  <si>
    <t>CSO</t>
  </si>
  <si>
    <t>LCL</t>
  </si>
  <si>
    <t>MAT</t>
  </si>
  <si>
    <t>INGL</t>
  </si>
  <si>
    <t>EAR</t>
  </si>
  <si>
    <t>EDF</t>
  </si>
  <si>
    <t>REL</t>
  </si>
  <si>
    <t>LEC</t>
  </si>
  <si>
    <t>VSC</t>
  </si>
  <si>
    <t>FRA</t>
  </si>
  <si>
    <t>Sobresalientes (Totales)</t>
  </si>
  <si>
    <t>Notables (Totales)</t>
  </si>
  <si>
    <t>Bien (Totales)</t>
  </si>
  <si>
    <t>Suficientes (Totales)</t>
  </si>
  <si>
    <t>Insuficientes (Totales)</t>
  </si>
  <si>
    <t>Sobresalientes %</t>
  </si>
  <si>
    <t>Notables %</t>
  </si>
  <si>
    <t>Bien %</t>
  </si>
  <si>
    <t>Suficientes %</t>
  </si>
  <si>
    <t>Insuficientes %</t>
  </si>
  <si>
    <t>MEDIA DE LAS ÁREAS</t>
  </si>
  <si>
    <t>Nº DE ALUMNOS/AS:</t>
  </si>
  <si>
    <t>Nº ALUMNOS</t>
  </si>
  <si>
    <r>
      <t xml:space="preserve">II. CALIFICACIONES EN EL ÁREA (IN, SU, BI, NT, SB) CON EXPRESIÓN DEL NÚMERO </t>
    </r>
    <r>
      <rPr>
        <b/>
        <i/>
        <sz val="10"/>
        <color rgb="FFFF0000"/>
        <rFont val="Calibri"/>
        <family val="2"/>
        <scheme val="minor"/>
      </rPr>
      <t>(Art. 25.5)</t>
    </r>
  </si>
  <si>
    <t>Bajo Rendimiento
por…</t>
  </si>
  <si>
    <t>Cambios
apoyos</t>
  </si>
  <si>
    <t>Cambios
currículo</t>
  </si>
  <si>
    <t>Con
mejora</t>
  </si>
  <si>
    <t>Desmotivados</t>
  </si>
  <si>
    <t>Forma estudiar</t>
  </si>
  <si>
    <t>¿?</t>
  </si>
  <si>
    <t>Se mantiene</t>
  </si>
  <si>
    <t>Baja</t>
  </si>
  <si>
    <t>Alta</t>
  </si>
  <si>
    <t>Se le adapta</t>
  </si>
  <si>
    <t>Significativa</t>
  </si>
  <si>
    <t>TOTAL</t>
  </si>
  <si>
    <r>
      <t>III.INFORMACIÓN A TRANSMITIR A LAS FAMILIAS</t>
    </r>
    <r>
      <rPr>
        <b/>
        <i/>
        <sz val="12"/>
        <color rgb="FFFF0000"/>
        <rFont val="Calibri"/>
        <family val="2"/>
        <scheme val="minor"/>
      </rPr>
      <t xml:space="preserve"> </t>
    </r>
    <r>
      <rPr>
        <b/>
        <i/>
        <sz val="10"/>
        <color rgb="FFFF0000"/>
        <rFont val="Calibri"/>
        <family val="2"/>
        <scheme val="minor"/>
      </rPr>
      <t>(Art. 25.5)</t>
    </r>
  </si>
  <si>
    <r>
      <t xml:space="preserve">IV. PROPUESTA DE PROMOCIÓN </t>
    </r>
    <r>
      <rPr>
        <b/>
        <i/>
        <sz val="10"/>
        <color rgb="FFFF0000"/>
        <rFont val="Calibri"/>
        <family val="2"/>
        <scheme val="minor"/>
      </rPr>
      <t>(Art. 24)</t>
    </r>
  </si>
  <si>
    <t>En el caso de la 
Primera Evaluación</t>
  </si>
  <si>
    <t>En el caso de la 
Segunda Evaluación</t>
  </si>
  <si>
    <t>En el caso de la 
Tercera Evaluación y Final</t>
  </si>
  <si>
    <t>Alumnos/as que se acuerda la no
promoción después de haber 
realizado el estudio de su caso.</t>
  </si>
  <si>
    <t>A)</t>
  </si>
  <si>
    <t>LA SECUENCIA Y TEMPORALIZACIÓN DE LOS ELEMENTOS DEL CURRÍCULO.</t>
  </si>
  <si>
    <t>¿Se han desarrollado las unidades previstas</t>
  </si>
  <si>
    <t>% de número de clases impartidas</t>
  </si>
  <si>
    <t>% de estándares trabajados y programados básicos</t>
  </si>
  <si>
    <t>Valoración de la organización y metodología didáctica 
empleada: Siendo 4 la superior y 1 la inferior</t>
  </si>
  <si>
    <t>B)</t>
  </si>
  <si>
    <t>PERFIL COMPETENCIAL DEL ÁREA</t>
  </si>
  <si>
    <t>¿Las calificaciones se han determinado a la vista del grado 
de consecución de los estándares?</t>
  </si>
  <si>
    <t>C)</t>
  </si>
  <si>
    <t>LOS INSTRUMENTOS DE EVALUACIÓN PREVISTOS,INDICANDO LOS ESTÁNDARES DE APRENDIZAJE QUE SE VALORAN EN CADA UNO DE ELLOS, PARA CADA EVALUACIÓN</t>
  </si>
  <si>
    <t>¿Se han empleado los instrumentos de evaluación
 previstos para medir el grado de logro de los estándares?</t>
  </si>
  <si>
    <t>Idoneidad de los instrumentos de evaluación empleados</t>
  </si>
  <si>
    <t>Valoración de la idoneidad de los instrumentos de 
evaluación empleados: siendo 4 la superior y 1 la inferior</t>
  </si>
  <si>
    <t>D)</t>
  </si>
  <si>
    <t>¿Se contemplaron medidas para cada uno de los siguientes
aspectos?</t>
  </si>
  <si>
    <t>Interés de la lectura</t>
  </si>
  <si>
    <t>Hábito de la lectura</t>
  </si>
  <si>
    <t>Expresión escrita</t>
  </si>
  <si>
    <t>Expresión oral</t>
  </si>
  <si>
    <t>E)</t>
  </si>
  <si>
    <t>RECURSOS DIDÁCTICOS</t>
  </si>
  <si>
    <t>F)</t>
  </si>
  <si>
    <t>RELACIÓN DE ACTIVIDADES COMPLEMENTARIAS PARA ESE CURSO ESCOLAR</t>
  </si>
  <si>
    <t>¿Se han realizado las planificadas?</t>
  </si>
  <si>
    <t>G)</t>
  </si>
  <si>
    <t>¿Se realizó la evaluación en el apartado del ajuste de la 
Programación en los términos previstos?</t>
  </si>
  <si>
    <t>Fecha:</t>
  </si>
  <si>
    <r>
      <t>V. EVALUACIÓN DEL PROCESO DE ENSEÑANZA Y DE LA PRÁCTICA.</t>
    </r>
    <r>
      <rPr>
        <b/>
        <i/>
        <sz val="10"/>
        <color rgb="FFFF0000"/>
        <rFont val="Calibri"/>
        <family val="2"/>
        <scheme val="minor"/>
      </rPr>
      <t xml:space="preserve"> (Art. 30)</t>
    </r>
  </si>
  <si>
    <t>AJUSTE DE LA PROGRAMACIÓN DOCENTE</t>
  </si>
  <si>
    <t>(Sombreado los términos de la programación docente)</t>
  </si>
  <si>
    <t>ING</t>
  </si>
  <si>
    <t>COORDINACIÓN DEL EQUIPO DOCENTE DURANTE EL TRIMESTRE</t>
  </si>
  <si>
    <t>¿Han elaborado un plan de trabajo común para todos/as
los maestros/as del equipo docente?</t>
  </si>
  <si>
    <t>¿Formulan propuestas de mejora a los órganos de 
coordinación y a los órganos de dirección del centro?</t>
  </si>
  <si>
    <t>¿Analizan permanente o periódicamente del desarrollo
de los planes de trabajo? (Programaciones Docentes, 
Plan de Acción Tutorial, Plan de Atención a la Diversidad,…)</t>
  </si>
  <si>
    <t>Observaciones:</t>
  </si>
  <si>
    <t>Resumen de valoraciones y medidas propuestas:</t>
  </si>
  <si>
    <t>Relación de asistentes:</t>
  </si>
  <si>
    <t>Fdo. El tutor/a: D/Dña</t>
  </si>
  <si>
    <r>
      <rPr>
        <b/>
        <i/>
        <u/>
        <sz val="11"/>
        <color theme="1"/>
        <rFont val="Calibri"/>
        <family val="2"/>
        <scheme val="minor"/>
      </rPr>
      <t>Apartado I</t>
    </r>
    <r>
      <rPr>
        <sz val="11"/>
        <color theme="1"/>
        <rFont val="Calibri"/>
        <family val="2"/>
        <scheme val="minor"/>
      </rPr>
      <t xml:space="preserve">: Información que aporta el tutor/a de interés para el proceso 
formativo del alumno </t>
    </r>
    <r>
      <rPr>
        <i/>
        <sz val="11"/>
        <color rgb="FFFF0000"/>
        <rFont val="Calibri"/>
        <family val="2"/>
        <scheme val="minor"/>
      </rPr>
      <t>(Art. 25.2)</t>
    </r>
  </si>
  <si>
    <r>
      <rPr>
        <b/>
        <i/>
        <u/>
        <sz val="11"/>
        <color theme="1"/>
        <rFont val="Calibri"/>
        <family val="2"/>
        <scheme val="minor"/>
      </rPr>
      <t>Apartado II</t>
    </r>
    <r>
      <rPr>
        <sz val="11"/>
        <color theme="1"/>
        <rFont val="Calibri"/>
        <family val="2"/>
        <scheme val="minor"/>
      </rPr>
      <t xml:space="preserve">: Calificaciones en el área (IN, NT, SU, BI, NT, SB), con expresión
en el número </t>
    </r>
    <r>
      <rPr>
        <i/>
        <sz val="11"/>
        <color rgb="FFFF0000"/>
        <rFont val="Calibri"/>
        <family val="2"/>
        <scheme val="minor"/>
      </rPr>
      <t>(Art. 25.5)</t>
    </r>
  </si>
  <si>
    <r>
      <rPr>
        <b/>
        <i/>
        <u/>
        <sz val="11"/>
        <color theme="1"/>
        <rFont val="Calibri"/>
        <family val="2"/>
        <scheme val="minor"/>
      </rPr>
      <t>Apartado III</t>
    </r>
    <r>
      <rPr>
        <sz val="11"/>
        <color theme="1"/>
        <rFont val="Calibri"/>
        <family val="2"/>
        <scheme val="minor"/>
      </rPr>
      <t xml:space="preserve">: La información a transmitir a las familias </t>
    </r>
    <r>
      <rPr>
        <i/>
        <sz val="11"/>
        <color rgb="FFFF0000"/>
        <rFont val="Calibri"/>
        <family val="2"/>
        <scheme val="minor"/>
      </rPr>
      <t>(Art. 25.5)</t>
    </r>
  </si>
  <si>
    <r>
      <rPr>
        <b/>
        <i/>
        <u/>
        <sz val="11"/>
        <color theme="1"/>
        <rFont val="Calibri"/>
        <family val="2"/>
        <scheme val="minor"/>
      </rPr>
      <t>Apartado IV</t>
    </r>
    <r>
      <rPr>
        <sz val="11"/>
        <color theme="1"/>
        <rFont val="Calibri"/>
        <family val="2"/>
        <scheme val="minor"/>
      </rPr>
      <t xml:space="preserve">: Propuesta de promoción </t>
    </r>
    <r>
      <rPr>
        <i/>
        <sz val="11"/>
        <color rgb="FFFF0000"/>
        <rFont val="Calibri"/>
        <family val="2"/>
        <scheme val="minor"/>
      </rPr>
      <t>(Art. 24)</t>
    </r>
  </si>
  <si>
    <r>
      <rPr>
        <b/>
        <i/>
        <u/>
        <sz val="11"/>
        <rFont val="Calibri"/>
        <family val="2"/>
        <scheme val="minor"/>
      </rPr>
      <t>Apartado V</t>
    </r>
    <r>
      <rPr>
        <sz val="11"/>
        <rFont val="Calibri"/>
        <family val="2"/>
        <scheme val="minor"/>
      </rPr>
      <t xml:space="preserve">: Evaluación del proceso de enseñanza y de la práctica docente
</t>
    </r>
    <r>
      <rPr>
        <i/>
        <sz val="11"/>
        <color rgb="FFFF0000"/>
        <rFont val="Calibri"/>
        <family val="2"/>
        <scheme val="minor"/>
      </rPr>
      <t>(Art. 30)</t>
    </r>
  </si>
  <si>
    <t>Análisis y valoración del rendimiento:</t>
  </si>
  <si>
    <t>Alumnos/as que de seguir en esta
situación serán propuestos para
la no promoción.</t>
  </si>
  <si>
    <t>Alumnos/as que se acuerda la
decisión de no promoción en la 3ª Ev.</t>
  </si>
  <si>
    <t>RCL</t>
  </si>
  <si>
    <t>MEDIDAS PREVISTAS PARA ESTIMULAR EL INTERÉS Y EL HÁBITO DE LA LECTURA, ASÍ COMO LA MEJORA DE LA EXPRESIÓN ESCRITA  Y ORAL
LA EXPRESIÓN ESCRITA Y ORAL.</t>
  </si>
  <si>
    <t>¿Se han empleado los que se programaron?</t>
  </si>
  <si>
    <t>INDICADORES DE LOGRO DEL PROCESO DE ENSEÑANZA Y DE LA PRÁCTICA DOCENTE (resultados académicos del alumnado, grado de cumplimiento de la programación, etc)</t>
  </si>
  <si>
    <t>LECTURA COMPRENSIVA</t>
  </si>
  <si>
    <t>LEC-PR-I</t>
  </si>
  <si>
    <t>PR-I</t>
  </si>
  <si>
    <t>Se le adecúa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</si>
</sst>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double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258">
    <xf numFmtId="0" fontId="0" fillId="0" borderId="0" xfId="0"/>
    <xf numFmtId="0" fontId="1" fillId="2" borderId="1" xfId="0" applyFont="1" applyFill="1" applyBorder="1"/>
    <xf numFmtId="0" fontId="0" fillId="2" borderId="2" xfId="0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0" xfId="0" applyAlignment="1">
      <alignment horizontal="left" textRotation="90"/>
    </xf>
    <xf numFmtId="0" fontId="0" fillId="0" borderId="0" xfId="0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4" borderId="3" xfId="0" applyFont="1" applyFill="1" applyBorder="1" applyAlignment="1">
      <alignment horizontal="center"/>
    </xf>
    <xf numFmtId="0" fontId="0" fillId="0" borderId="0" xfId="0" applyBorder="1"/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18" xfId="0" applyBorder="1"/>
    <xf numFmtId="0" fontId="0" fillId="0" borderId="13" xfId="0" applyBorder="1"/>
    <xf numFmtId="0" fontId="8" fillId="0" borderId="5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4" fillId="0" borderId="46" xfId="0" applyFont="1" applyFill="1" applyBorder="1" applyAlignment="1">
      <alignment horizontal="center" vertical="center" textRotation="90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7" borderId="25" xfId="0" applyFill="1" applyBorder="1"/>
    <xf numFmtId="0" fontId="4" fillId="7" borderId="27" xfId="0" applyFont="1" applyFill="1" applyBorder="1" applyAlignment="1">
      <alignment horizontal="right" vertical="center"/>
    </xf>
    <xf numFmtId="0" fontId="0" fillId="7" borderId="28" xfId="0" applyFill="1" applyBorder="1"/>
    <xf numFmtId="0" fontId="4" fillId="7" borderId="24" xfId="0" applyFont="1" applyFill="1" applyBorder="1" applyAlignment="1">
      <alignment horizontal="right" vertical="center"/>
    </xf>
    <xf numFmtId="0" fontId="0" fillId="7" borderId="51" xfId="0" applyFill="1" applyBorder="1"/>
    <xf numFmtId="0" fontId="4" fillId="7" borderId="47" xfId="0" applyFont="1" applyFill="1" applyBorder="1" applyAlignment="1">
      <alignment horizontal="right" vertical="center"/>
    </xf>
    <xf numFmtId="0" fontId="0" fillId="8" borderId="52" xfId="0" applyFill="1" applyBorder="1"/>
    <xf numFmtId="0" fontId="4" fillId="8" borderId="53" xfId="0" applyFont="1" applyFill="1" applyBorder="1" applyAlignment="1">
      <alignment horizontal="right" vertical="center"/>
    </xf>
    <xf numFmtId="0" fontId="4" fillId="8" borderId="28" xfId="0" applyFont="1" applyFill="1" applyBorder="1" applyAlignment="1"/>
    <xf numFmtId="0" fontId="4" fillId="8" borderId="24" xfId="0" applyFont="1" applyFill="1" applyBorder="1" applyAlignment="1">
      <alignment horizontal="right" vertical="center"/>
    </xf>
    <xf numFmtId="0" fontId="0" fillId="8" borderId="51" xfId="0" applyFill="1" applyBorder="1"/>
    <xf numFmtId="0" fontId="4" fillId="8" borderId="47" xfId="0" applyFont="1" applyFill="1" applyBorder="1" applyAlignment="1">
      <alignment horizontal="right" vertical="center"/>
    </xf>
    <xf numFmtId="0" fontId="0" fillId="7" borderId="10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9" borderId="56" xfId="0" applyFill="1" applyBorder="1"/>
    <xf numFmtId="0" fontId="9" fillId="9" borderId="57" xfId="0" applyFont="1" applyFill="1" applyBorder="1" applyAlignment="1">
      <alignment horizontal="right" vertical="center"/>
    </xf>
    <xf numFmtId="0" fontId="9" fillId="9" borderId="58" xfId="0" applyFont="1" applyFill="1" applyBorder="1" applyAlignment="1">
      <alignment horizontal="center" vertical="center"/>
    </xf>
    <xf numFmtId="0" fontId="9" fillId="9" borderId="59" xfId="0" applyFont="1" applyFill="1" applyBorder="1" applyAlignment="1">
      <alignment horizontal="center" vertical="center"/>
    </xf>
    <xf numFmtId="0" fontId="4" fillId="0" borderId="0" xfId="0" applyFont="1"/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1" fontId="0" fillId="8" borderId="54" xfId="0" applyNumberFormat="1" applyFill="1" applyBorder="1" applyAlignment="1">
      <alignment horizontal="center" vertical="center"/>
    </xf>
    <xf numFmtId="1" fontId="0" fillId="8" borderId="55" xfId="0" applyNumberFormat="1" applyFill="1" applyBorder="1" applyAlignment="1">
      <alignment horizontal="center" vertical="center"/>
    </xf>
    <xf numFmtId="1" fontId="0" fillId="8" borderId="15" xfId="0" applyNumberFormat="1" applyFill="1" applyBorder="1" applyAlignment="1">
      <alignment horizontal="center" vertical="center"/>
    </xf>
    <xf numFmtId="1" fontId="0" fillId="8" borderId="48" xfId="0" applyNumberFormat="1" applyFill="1" applyBorder="1" applyAlignment="1">
      <alignment horizontal="center" vertical="center"/>
    </xf>
    <xf numFmtId="1" fontId="0" fillId="8" borderId="49" xfId="0" applyNumberFormat="1" applyFill="1" applyBorder="1" applyAlignment="1">
      <alignment horizontal="center" vertical="center"/>
    </xf>
    <xf numFmtId="1" fontId="0" fillId="8" borderId="50" xfId="0" applyNumberFormat="1" applyFill="1" applyBorder="1" applyAlignment="1">
      <alignment horizontal="center" vertical="center"/>
    </xf>
    <xf numFmtId="1" fontId="0" fillId="8" borderId="16" xfId="0" applyNumberFormat="1" applyFill="1" applyBorder="1" applyAlignment="1">
      <alignment horizontal="center" vertical="center"/>
    </xf>
    <xf numFmtId="1" fontId="0" fillId="8" borderId="60" xfId="0" applyNumberFormat="1" applyFill="1" applyBorder="1" applyAlignment="1">
      <alignment horizontal="center" vertical="center"/>
    </xf>
    <xf numFmtId="1" fontId="0" fillId="8" borderId="18" xfId="0" applyNumberFormat="1" applyFill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/>
    </xf>
    <xf numFmtId="0" fontId="0" fillId="0" borderId="4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2" fillId="0" borderId="44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64" xfId="0" applyFont="1" applyBorder="1" applyAlignment="1">
      <alignment horizontal="left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3" fillId="4" borderId="4" xfId="0" applyFont="1" applyFill="1" applyBorder="1"/>
    <xf numFmtId="0" fontId="3" fillId="4" borderId="2" xfId="0" applyFont="1" applyFill="1" applyBorder="1"/>
    <xf numFmtId="0" fontId="0" fillId="0" borderId="10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3" xfId="0" applyBorder="1" applyAlignment="1">
      <alignment vertical="center" wrapText="1"/>
    </xf>
    <xf numFmtId="0" fontId="0" fillId="0" borderId="66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26" xfId="0" applyBorder="1"/>
    <xf numFmtId="0" fontId="0" fillId="0" borderId="26" xfId="0" applyBorder="1" applyAlignment="1"/>
    <xf numFmtId="0" fontId="3" fillId="4" borderId="1" xfId="0" applyFont="1" applyFill="1" applyBorder="1" applyAlignment="1">
      <alignment horizontal="left" vertical="center"/>
    </xf>
    <xf numFmtId="0" fontId="0" fillId="0" borderId="13" xfId="0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44" xfId="0" applyBorder="1" applyAlignment="1">
      <alignment vertical="center"/>
    </xf>
    <xf numFmtId="0" fontId="0" fillId="0" borderId="19" xfId="0" applyBorder="1" applyAlignment="1">
      <alignment horizontal="right" vertical="center" wrapText="1"/>
    </xf>
    <xf numFmtId="0" fontId="0" fillId="0" borderId="18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12" fillId="0" borderId="0" xfId="0" applyFont="1"/>
    <xf numFmtId="0" fontId="13" fillId="4" borderId="4" xfId="0" applyFont="1" applyFill="1" applyBorder="1"/>
    <xf numFmtId="0" fontId="12" fillId="0" borderId="0" xfId="0" applyFont="1" applyAlignment="1">
      <alignment horizontal="center" vertical="center"/>
    </xf>
    <xf numFmtId="0" fontId="0" fillId="0" borderId="0" xfId="0" applyBorder="1" applyAlignment="1"/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6" fillId="0" borderId="10" xfId="0" applyFont="1" applyBorder="1"/>
    <xf numFmtId="0" fontId="6" fillId="0" borderId="11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21" xfId="0" applyFont="1" applyBorder="1"/>
    <xf numFmtId="0" fontId="6" fillId="0" borderId="22" xfId="0" applyFont="1" applyBorder="1"/>
    <xf numFmtId="0" fontId="8" fillId="0" borderId="12" xfId="0" applyFont="1" applyBorder="1" applyAlignment="1">
      <alignment horizontal="center" vertical="center" textRotation="90"/>
    </xf>
    <xf numFmtId="0" fontId="4" fillId="5" borderId="1" xfId="0" applyFont="1" applyFill="1" applyBorder="1" applyAlignment="1"/>
    <xf numFmtId="0" fontId="4" fillId="5" borderId="4" xfId="0" applyFont="1" applyFill="1" applyBorder="1" applyAlignment="1"/>
    <xf numFmtId="0" fontId="4" fillId="5" borderId="2" xfId="0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Fill="1" applyBorder="1" applyAlignment="1" applyProtection="1">
      <protection hidden="1"/>
    </xf>
    <xf numFmtId="0" fontId="0" fillId="0" borderId="6" xfId="0" applyBorder="1" applyAlignment="1">
      <alignment vertical="center"/>
    </xf>
    <xf numFmtId="0" fontId="8" fillId="0" borderId="68" xfId="0" applyFont="1" applyBorder="1" applyAlignment="1">
      <alignment horizontal="center" vertical="center" textRotation="90"/>
    </xf>
    <xf numFmtId="0" fontId="0" fillId="0" borderId="65" xfId="0" applyBorder="1"/>
    <xf numFmtId="0" fontId="0" fillId="0" borderId="42" xfId="0" applyBorder="1"/>
    <xf numFmtId="0" fontId="4" fillId="0" borderId="30" xfId="0" applyFont="1" applyFill="1" applyBorder="1" applyAlignment="1">
      <alignment horizontal="center" vertical="center" textRotation="90"/>
    </xf>
    <xf numFmtId="9" fontId="0" fillId="0" borderId="18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30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1" xfId="0" applyBorder="1" applyAlignment="1">
      <alignment horizontal="center"/>
    </xf>
    <xf numFmtId="0" fontId="4" fillId="0" borderId="25" xfId="0" applyFont="1" applyFill="1" applyBorder="1" applyAlignment="1">
      <alignment horizontal="left" vertical="top"/>
    </xf>
    <xf numFmtId="0" fontId="4" fillId="0" borderId="26" xfId="0" applyFont="1" applyFill="1" applyBorder="1" applyAlignment="1">
      <alignment horizontal="left" vertical="top"/>
    </xf>
    <xf numFmtId="0" fontId="4" fillId="0" borderId="27" xfId="0" applyFont="1" applyFill="1" applyBorder="1" applyAlignment="1">
      <alignment horizontal="left" vertical="top"/>
    </xf>
    <xf numFmtId="0" fontId="4" fillId="0" borderId="28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24" xfId="0" applyFont="1" applyFill="1" applyBorder="1" applyAlignment="1">
      <alignment horizontal="left" vertical="top"/>
    </xf>
    <xf numFmtId="0" fontId="4" fillId="0" borderId="29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5" fillId="4" borderId="25" xfId="0" applyFont="1" applyFill="1" applyBorder="1" applyAlignment="1">
      <alignment horizontal="left" vertical="top"/>
    </xf>
    <xf numFmtId="0" fontId="15" fillId="4" borderId="26" xfId="0" applyFont="1" applyFill="1" applyBorder="1" applyAlignment="1">
      <alignment horizontal="left" vertical="top"/>
    </xf>
    <xf numFmtId="0" fontId="15" fillId="4" borderId="27" xfId="0" applyFont="1" applyFill="1" applyBorder="1" applyAlignment="1">
      <alignment horizontal="left" vertical="top"/>
    </xf>
    <xf numFmtId="0" fontId="15" fillId="4" borderId="28" xfId="0" applyFont="1" applyFill="1" applyBorder="1" applyAlignment="1">
      <alignment horizontal="left" vertical="top"/>
    </xf>
    <xf numFmtId="0" fontId="15" fillId="4" borderId="0" xfId="0" applyFont="1" applyFill="1" applyBorder="1" applyAlignment="1">
      <alignment horizontal="left" vertical="top"/>
    </xf>
    <xf numFmtId="0" fontId="15" fillId="4" borderId="24" xfId="0" applyFont="1" applyFill="1" applyBorder="1" applyAlignment="1">
      <alignment horizontal="left" vertical="top"/>
    </xf>
    <xf numFmtId="0" fontId="15" fillId="4" borderId="29" xfId="0" applyFont="1" applyFill="1" applyBorder="1" applyAlignment="1">
      <alignment horizontal="left" vertical="top"/>
    </xf>
    <xf numFmtId="0" fontId="15" fillId="4" borderId="8" xfId="0" applyFont="1" applyFill="1" applyBorder="1" applyAlignment="1">
      <alignment horizontal="left" vertical="top"/>
    </xf>
    <xf numFmtId="0" fontId="15" fillId="4" borderId="9" xfId="0" applyFont="1" applyFill="1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38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jpeg"/><Relationship Id="rId7" Type="http://schemas.openxmlformats.org/officeDocument/2006/relationships/hyperlink" Target="#'AP-V'!A1"/><Relationship Id="rId2" Type="http://schemas.openxmlformats.org/officeDocument/2006/relationships/hyperlink" Target="#'AP-I'!A1"/><Relationship Id="rId1" Type="http://schemas.openxmlformats.org/officeDocument/2006/relationships/image" Target="../media/image1.jpeg"/><Relationship Id="rId6" Type="http://schemas.openxmlformats.org/officeDocument/2006/relationships/hyperlink" Target="#'AP-IV'!A1"/><Relationship Id="rId5" Type="http://schemas.openxmlformats.org/officeDocument/2006/relationships/hyperlink" Target="#'AP-III'!A1"/><Relationship Id="rId4" Type="http://schemas.openxmlformats.org/officeDocument/2006/relationships/hyperlink" Target="#'AP-II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6</xdr:row>
      <xdr:rowOff>85725</xdr:rowOff>
    </xdr:from>
    <xdr:to>
      <xdr:col>5</xdr:col>
      <xdr:colOff>574674</xdr:colOff>
      <xdr:row>14</xdr:row>
      <xdr:rowOff>180974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228725"/>
          <a:ext cx="4051299" cy="30384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oneCellAnchor>
    <xdr:from>
      <xdr:col>0</xdr:col>
      <xdr:colOff>230456</xdr:colOff>
      <xdr:row>1</xdr:row>
      <xdr:rowOff>131260</xdr:rowOff>
    </xdr:from>
    <xdr:ext cx="8797408" cy="718466"/>
    <xdr:sp macro="" textlink="">
      <xdr:nvSpPr>
        <xdr:cNvPr id="3" name="2 Rectángulo"/>
        <xdr:cNvSpPr/>
      </xdr:nvSpPr>
      <xdr:spPr>
        <a:xfrm>
          <a:off x="230456" y="321760"/>
          <a:ext cx="8797408" cy="71846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none" lIns="91440" tIns="45720" rIns="91440" bIns="45720" anchor="ctr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4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Acta de Sesión de Evaluación (Tutores).</a:t>
          </a:r>
        </a:p>
      </xdr:txBody>
    </xdr:sp>
    <xdr:clientData/>
  </xdr:oneCellAnchor>
  <xdr:twoCellAnchor editAs="oneCell">
    <xdr:from>
      <xdr:col>6</xdr:col>
      <xdr:colOff>0</xdr:colOff>
      <xdr:row>7</xdr:row>
      <xdr:rowOff>171450</xdr:rowOff>
    </xdr:from>
    <xdr:to>
      <xdr:col>6</xdr:col>
      <xdr:colOff>550495</xdr:colOff>
      <xdr:row>8</xdr:row>
      <xdr:rowOff>342900</xdr:rowOff>
    </xdr:to>
    <xdr:pic>
      <xdr:nvPicPr>
        <xdr:cNvPr id="4" name="3 Imagen" descr="C:\Users\ALVARO\AppData\Local\Microsoft\Windows\INetCache\IE\FAXCFCM8\boton-400x263[1].jpg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504950"/>
          <a:ext cx="55049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57150</xdr:rowOff>
    </xdr:from>
    <xdr:to>
      <xdr:col>6</xdr:col>
      <xdr:colOff>550495</xdr:colOff>
      <xdr:row>9</xdr:row>
      <xdr:rowOff>419100</xdr:rowOff>
    </xdr:to>
    <xdr:pic>
      <xdr:nvPicPr>
        <xdr:cNvPr id="5" name="4 Imagen" descr="C:\Users\ALVARO\AppData\Local\Microsoft\Windows\INetCache\IE\FAXCFCM8\boton-400x263[1].jp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009775"/>
          <a:ext cx="55049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9525</xdr:colOff>
      <xdr:row>10</xdr:row>
      <xdr:rowOff>95250</xdr:rowOff>
    </xdr:from>
    <xdr:to>
      <xdr:col>6</xdr:col>
      <xdr:colOff>560020</xdr:colOff>
      <xdr:row>10</xdr:row>
      <xdr:rowOff>457200</xdr:rowOff>
    </xdr:to>
    <xdr:pic>
      <xdr:nvPicPr>
        <xdr:cNvPr id="6" name="5 Imagen" descr="C:\Users\ALVARO\AppData\Local\Microsoft\Windows\INetCache\IE\FAXCFCM8\boton-400x263[1].jp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533650"/>
          <a:ext cx="55049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</xdr:row>
      <xdr:rowOff>76200</xdr:rowOff>
    </xdr:from>
    <xdr:to>
      <xdr:col>6</xdr:col>
      <xdr:colOff>550495</xdr:colOff>
      <xdr:row>11</xdr:row>
      <xdr:rowOff>438150</xdr:rowOff>
    </xdr:to>
    <xdr:pic>
      <xdr:nvPicPr>
        <xdr:cNvPr id="7" name="6 Imagen" descr="C:\Users\ALVARO\AppData\Local\Microsoft\Windows\INetCache\IE\FAXCFCM8\boton-400x263[1].jpg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3000375"/>
          <a:ext cx="55049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550495</xdr:colOff>
      <xdr:row>12</xdr:row>
      <xdr:rowOff>361950</xdr:rowOff>
    </xdr:to>
    <xdr:pic>
      <xdr:nvPicPr>
        <xdr:cNvPr id="8" name="7 Imagen" descr="C:\Users\ALVARO\AppData\Local\Microsoft\Windows\INetCache\IE\FAXCFCM8\boton-400x263[1].jpg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3409950"/>
          <a:ext cx="55049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304800</xdr:colOff>
      <xdr:row>7</xdr:row>
      <xdr:rowOff>28575</xdr:rowOff>
    </xdr:from>
    <xdr:to>
      <xdr:col>10</xdr:col>
      <xdr:colOff>499730</xdr:colOff>
      <xdr:row>11</xdr:row>
      <xdr:rowOff>449414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1362075"/>
          <a:ext cx="1718930" cy="2011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34636</xdr:colOff>
      <xdr:row>3</xdr:row>
      <xdr:rowOff>17317</xdr:rowOff>
    </xdr:from>
    <xdr:to>
      <xdr:col>2</xdr:col>
      <xdr:colOff>111173</xdr:colOff>
      <xdr:row>7</xdr:row>
      <xdr:rowOff>97854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159" y="329044"/>
          <a:ext cx="379605" cy="4442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129886</xdr:colOff>
      <xdr:row>3</xdr:row>
      <xdr:rowOff>0</xdr:rowOff>
    </xdr:from>
    <xdr:to>
      <xdr:col>2</xdr:col>
      <xdr:colOff>41900</xdr:colOff>
      <xdr:row>6</xdr:row>
      <xdr:rowOff>2605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86" y="311727"/>
          <a:ext cx="379605" cy="4442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379605</xdr:colOff>
      <xdr:row>6</xdr:row>
      <xdr:rowOff>253719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762000"/>
          <a:ext cx="379605" cy="4442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1143000</xdr:colOff>
      <xdr:row>1</xdr:row>
      <xdr:rowOff>57150</xdr:rowOff>
    </xdr:from>
    <xdr:to>
      <xdr:col>3</xdr:col>
      <xdr:colOff>1522605</xdr:colOff>
      <xdr:row>3</xdr:row>
      <xdr:rowOff>72744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950" y="247650"/>
          <a:ext cx="379605" cy="4442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114300</xdr:rowOff>
    </xdr:from>
    <xdr:to>
      <xdr:col>1</xdr:col>
      <xdr:colOff>234480</xdr:colOff>
      <xdr:row>1</xdr:row>
      <xdr:rowOff>187044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114300"/>
          <a:ext cx="224954" cy="2632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-AC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NDICE"/>
      <sheetName val="AP-I"/>
      <sheetName val="AP-II"/>
      <sheetName val="AP-II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174"/>
  <sheetViews>
    <sheetView workbookViewId="0">
      <selection activeCell="E25" sqref="E25:E30"/>
    </sheetView>
  </sheetViews>
  <sheetFormatPr baseColWidth="10" defaultRowHeight="15" x14ac:dyDescent="0.25"/>
  <cols>
    <col min="1" max="1" width="6.42578125" customWidth="1"/>
    <col min="2" max="2" width="3.7109375" customWidth="1"/>
    <col min="3" max="3" width="44" customWidth="1"/>
    <col min="5" max="5" width="30.42578125" customWidth="1"/>
    <col min="7" max="7" width="19.7109375" customWidth="1"/>
    <col min="9" max="9" width="18.7109375" customWidth="1"/>
  </cols>
  <sheetData>
    <row r="1" spans="2:11" ht="15.75" thickBot="1" x14ac:dyDescent="0.3"/>
    <row r="2" spans="2:11" ht="16.5" thickBot="1" x14ac:dyDescent="0.3">
      <c r="B2" s="1" t="s">
        <v>0</v>
      </c>
      <c r="C2" s="2"/>
      <c r="E2" s="3" t="s">
        <v>1</v>
      </c>
      <c r="G2" s="3" t="s">
        <v>2</v>
      </c>
      <c r="I2" s="3" t="s">
        <v>3</v>
      </c>
      <c r="K2" s="4" t="s">
        <v>4</v>
      </c>
    </row>
    <row r="3" spans="2:11" ht="16.5" customHeight="1" x14ac:dyDescent="0.25">
      <c r="B3">
        <v>1</v>
      </c>
      <c r="C3" s="5"/>
      <c r="E3" s="6" t="s">
        <v>5</v>
      </c>
      <c r="G3" s="6" t="s">
        <v>6</v>
      </c>
      <c r="I3" s="6">
        <v>1</v>
      </c>
      <c r="K3" s="6" t="s">
        <v>7</v>
      </c>
    </row>
    <row r="4" spans="2:11" ht="16.5" customHeight="1" x14ac:dyDescent="0.25">
      <c r="B4">
        <v>2</v>
      </c>
      <c r="C4" s="5"/>
      <c r="E4" s="6" t="s">
        <v>8</v>
      </c>
      <c r="G4" s="6" t="s">
        <v>9</v>
      </c>
      <c r="I4" s="6">
        <v>2</v>
      </c>
      <c r="K4" s="6" t="s">
        <v>10</v>
      </c>
    </row>
    <row r="5" spans="2:11" ht="16.5" customHeight="1" thickBot="1" x14ac:dyDescent="0.3">
      <c r="B5">
        <v>3</v>
      </c>
      <c r="C5" s="5"/>
      <c r="E5" s="6" t="s">
        <v>11</v>
      </c>
      <c r="G5" s="6" t="s">
        <v>12</v>
      </c>
      <c r="I5" s="6">
        <v>3</v>
      </c>
    </row>
    <row r="6" spans="2:11" ht="16.5" customHeight="1" thickBot="1" x14ac:dyDescent="0.3">
      <c r="B6">
        <v>4</v>
      </c>
      <c r="C6" s="5"/>
      <c r="I6" s="6">
        <v>4</v>
      </c>
      <c r="K6" s="4" t="s">
        <v>13</v>
      </c>
    </row>
    <row r="7" spans="2:11" ht="16.5" customHeight="1" thickBot="1" x14ac:dyDescent="0.3">
      <c r="B7">
        <v>5</v>
      </c>
      <c r="C7" s="5"/>
      <c r="E7" s="4" t="s">
        <v>14</v>
      </c>
      <c r="G7" s="4" t="s">
        <v>15</v>
      </c>
      <c r="I7" s="6">
        <v>5</v>
      </c>
      <c r="K7" s="6">
        <v>1</v>
      </c>
    </row>
    <row r="8" spans="2:11" ht="16.5" customHeight="1" x14ac:dyDescent="0.25">
      <c r="B8">
        <v>6</v>
      </c>
      <c r="C8" s="5"/>
      <c r="E8" s="7" t="s">
        <v>16</v>
      </c>
      <c r="G8" s="6" t="s">
        <v>17</v>
      </c>
      <c r="I8" s="6">
        <v>6</v>
      </c>
      <c r="K8" s="6">
        <v>2</v>
      </c>
    </row>
    <row r="9" spans="2:11" ht="16.5" customHeight="1" x14ac:dyDescent="0.25">
      <c r="B9">
        <v>7</v>
      </c>
      <c r="C9" s="5"/>
      <c r="E9" s="7" t="s">
        <v>18</v>
      </c>
      <c r="G9" s="6" t="s">
        <v>19</v>
      </c>
      <c r="I9" s="6">
        <v>7</v>
      </c>
      <c r="K9" s="6">
        <v>3</v>
      </c>
    </row>
    <row r="10" spans="2:11" ht="16.5" customHeight="1" x14ac:dyDescent="0.25">
      <c r="B10">
        <v>8</v>
      </c>
      <c r="C10" s="5"/>
      <c r="E10" s="7" t="s">
        <v>20</v>
      </c>
      <c r="G10" s="6" t="s">
        <v>21</v>
      </c>
      <c r="I10" s="6">
        <v>8</v>
      </c>
      <c r="K10" s="6">
        <v>4</v>
      </c>
    </row>
    <row r="11" spans="2:11" ht="16.5" customHeight="1" x14ac:dyDescent="0.25">
      <c r="B11">
        <v>9</v>
      </c>
      <c r="C11" s="5"/>
      <c r="E11" s="7" t="s">
        <v>22</v>
      </c>
      <c r="G11" s="6" t="s">
        <v>23</v>
      </c>
      <c r="I11" s="6">
        <v>9</v>
      </c>
    </row>
    <row r="12" spans="2:11" ht="16.5" customHeight="1" x14ac:dyDescent="0.25">
      <c r="B12">
        <v>10</v>
      </c>
      <c r="C12" s="5"/>
      <c r="E12" s="7" t="s">
        <v>24</v>
      </c>
      <c r="G12" s="6" t="s">
        <v>25</v>
      </c>
      <c r="I12" s="6">
        <v>10</v>
      </c>
    </row>
    <row r="13" spans="2:11" ht="16.5" customHeight="1" x14ac:dyDescent="0.25">
      <c r="B13">
        <v>11</v>
      </c>
      <c r="C13" s="5"/>
      <c r="E13" s="7" t="s">
        <v>26</v>
      </c>
      <c r="G13" s="6" t="s">
        <v>27</v>
      </c>
    </row>
    <row r="14" spans="2:11" ht="16.5" customHeight="1" x14ac:dyDescent="0.25">
      <c r="B14">
        <v>12</v>
      </c>
      <c r="C14" s="5"/>
      <c r="E14" s="7" t="s">
        <v>28</v>
      </c>
    </row>
    <row r="15" spans="2:11" ht="16.5" customHeight="1" thickBot="1" x14ac:dyDescent="0.3">
      <c r="B15">
        <v>13</v>
      </c>
      <c r="C15" s="5"/>
      <c r="E15" s="7" t="s">
        <v>29</v>
      </c>
    </row>
    <row r="16" spans="2:11" ht="16.5" customHeight="1" thickBot="1" x14ac:dyDescent="0.3">
      <c r="B16">
        <v>14</v>
      </c>
      <c r="C16" s="5"/>
      <c r="E16" s="7" t="s">
        <v>30</v>
      </c>
      <c r="G16" s="94" t="s">
        <v>84</v>
      </c>
      <c r="I16" s="94" t="s">
        <v>158</v>
      </c>
    </row>
    <row r="17" spans="2:9" ht="16.5" customHeight="1" x14ac:dyDescent="0.25">
      <c r="B17">
        <v>15</v>
      </c>
      <c r="C17" s="5"/>
      <c r="E17" s="7" t="s">
        <v>31</v>
      </c>
      <c r="G17" s="6">
        <v>1</v>
      </c>
      <c r="I17" s="6" t="s">
        <v>69</v>
      </c>
    </row>
    <row r="18" spans="2:9" ht="16.5" customHeight="1" x14ac:dyDescent="0.25">
      <c r="B18">
        <v>16</v>
      </c>
      <c r="C18" s="5"/>
      <c r="E18" s="7" t="s">
        <v>32</v>
      </c>
      <c r="G18" s="6">
        <v>2</v>
      </c>
      <c r="I18" s="6" t="s">
        <v>159</v>
      </c>
    </row>
    <row r="19" spans="2:9" ht="16.5" customHeight="1" x14ac:dyDescent="0.25">
      <c r="B19">
        <v>17</v>
      </c>
      <c r="C19" s="5"/>
      <c r="E19" s="7" t="s">
        <v>33</v>
      </c>
      <c r="G19" s="6">
        <v>3</v>
      </c>
    </row>
    <row r="20" spans="2:9" ht="16.5" customHeight="1" x14ac:dyDescent="0.25">
      <c r="B20">
        <v>18</v>
      </c>
      <c r="C20" s="5"/>
      <c r="E20" s="7" t="s">
        <v>157</v>
      </c>
      <c r="G20" s="6">
        <v>4</v>
      </c>
    </row>
    <row r="21" spans="2:9" ht="16.5" customHeight="1" x14ac:dyDescent="0.25">
      <c r="B21">
        <v>19</v>
      </c>
      <c r="C21" s="5"/>
      <c r="E21" s="7" t="s">
        <v>34</v>
      </c>
      <c r="G21" s="6">
        <v>5</v>
      </c>
    </row>
    <row r="22" spans="2:9" ht="16.5" customHeight="1" x14ac:dyDescent="0.25">
      <c r="B22">
        <v>20</v>
      </c>
      <c r="C22" s="5"/>
      <c r="E22" s="7" t="s">
        <v>35</v>
      </c>
      <c r="G22" s="6">
        <v>6</v>
      </c>
    </row>
    <row r="23" spans="2:9" ht="16.5" customHeight="1" thickBot="1" x14ac:dyDescent="0.3">
      <c r="B23">
        <v>21</v>
      </c>
      <c r="C23" s="5"/>
      <c r="G23" s="6">
        <v>7</v>
      </c>
    </row>
    <row r="24" spans="2:9" ht="16.5" customHeight="1" thickBot="1" x14ac:dyDescent="0.3">
      <c r="B24">
        <v>22</v>
      </c>
      <c r="C24" s="5"/>
      <c r="E24" s="8" t="s">
        <v>36</v>
      </c>
      <c r="G24" s="6">
        <v>8</v>
      </c>
    </row>
    <row r="25" spans="2:9" ht="16.5" customHeight="1" x14ac:dyDescent="0.25">
      <c r="B25">
        <v>23</v>
      </c>
      <c r="C25" s="5"/>
      <c r="E25" s="7"/>
      <c r="G25" s="6">
        <v>9</v>
      </c>
    </row>
    <row r="26" spans="2:9" ht="16.5" customHeight="1" x14ac:dyDescent="0.25">
      <c r="B26">
        <v>24</v>
      </c>
      <c r="C26" s="5"/>
      <c r="E26" s="7"/>
      <c r="G26" s="6">
        <v>10</v>
      </c>
    </row>
    <row r="27" spans="2:9" ht="16.5" customHeight="1" x14ac:dyDescent="0.25">
      <c r="B27">
        <v>25</v>
      </c>
      <c r="C27" s="5"/>
      <c r="E27" s="7"/>
      <c r="G27" s="6">
        <v>11</v>
      </c>
    </row>
    <row r="28" spans="2:9" ht="16.5" customHeight="1" x14ac:dyDescent="0.25">
      <c r="B28">
        <v>26</v>
      </c>
      <c r="E28" s="7"/>
      <c r="G28" s="6">
        <v>12</v>
      </c>
    </row>
    <row r="29" spans="2:9" ht="16.5" customHeight="1" x14ac:dyDescent="0.25">
      <c r="B29">
        <v>27</v>
      </c>
      <c r="E29" s="7"/>
      <c r="G29" s="6">
        <v>13</v>
      </c>
    </row>
    <row r="30" spans="2:9" ht="15.75" thickBot="1" x14ac:dyDescent="0.3">
      <c r="E30" s="7"/>
      <c r="G30" s="6">
        <v>14</v>
      </c>
    </row>
    <row r="31" spans="2:9" ht="16.5" thickBot="1" x14ac:dyDescent="0.3">
      <c r="B31" s="1" t="s">
        <v>37</v>
      </c>
      <c r="C31" s="2"/>
      <c r="G31" s="6">
        <v>15</v>
      </c>
    </row>
    <row r="32" spans="2:9" ht="16.5" thickBot="1" x14ac:dyDescent="0.3">
      <c r="B32">
        <v>1</v>
      </c>
      <c r="C32" s="5"/>
      <c r="E32" s="8" t="s">
        <v>38</v>
      </c>
      <c r="G32" s="6">
        <v>16</v>
      </c>
    </row>
    <row r="33" spans="2:7" x14ac:dyDescent="0.25">
      <c r="B33">
        <v>2</v>
      </c>
      <c r="C33" s="5"/>
      <c r="E33" s="7"/>
      <c r="G33" s="6">
        <v>17</v>
      </c>
    </row>
    <row r="34" spans="2:7" x14ac:dyDescent="0.25">
      <c r="B34">
        <v>3</v>
      </c>
      <c r="C34" s="5"/>
      <c r="E34" s="7"/>
      <c r="G34" s="6">
        <v>18</v>
      </c>
    </row>
    <row r="35" spans="2:7" x14ac:dyDescent="0.25">
      <c r="B35">
        <v>4</v>
      </c>
      <c r="C35" s="5"/>
      <c r="E35" s="7"/>
      <c r="G35" s="6">
        <v>19</v>
      </c>
    </row>
    <row r="36" spans="2:7" x14ac:dyDescent="0.25">
      <c r="B36">
        <v>5</v>
      </c>
      <c r="C36" s="5"/>
      <c r="E36" s="7"/>
      <c r="G36" s="6">
        <v>20</v>
      </c>
    </row>
    <row r="37" spans="2:7" x14ac:dyDescent="0.25">
      <c r="B37">
        <v>6</v>
      </c>
      <c r="C37" s="5"/>
      <c r="E37" s="7"/>
      <c r="G37" s="6">
        <v>21</v>
      </c>
    </row>
    <row r="38" spans="2:7" x14ac:dyDescent="0.25">
      <c r="B38">
        <v>7</v>
      </c>
      <c r="C38" s="5"/>
      <c r="E38" s="7"/>
      <c r="G38" s="6">
        <v>22</v>
      </c>
    </row>
    <row r="39" spans="2:7" x14ac:dyDescent="0.25">
      <c r="B39">
        <v>8</v>
      </c>
      <c r="C39" s="5"/>
      <c r="E39" s="7"/>
      <c r="G39" s="6">
        <v>23</v>
      </c>
    </row>
    <row r="40" spans="2:7" x14ac:dyDescent="0.25">
      <c r="B40">
        <v>9</v>
      </c>
      <c r="C40" s="5"/>
      <c r="E40" s="7"/>
      <c r="G40" s="6">
        <v>24</v>
      </c>
    </row>
    <row r="41" spans="2:7" x14ac:dyDescent="0.25">
      <c r="B41">
        <v>10</v>
      </c>
      <c r="C41" s="5"/>
      <c r="E41" s="7"/>
      <c r="G41" s="6">
        <v>25</v>
      </c>
    </row>
    <row r="42" spans="2:7" x14ac:dyDescent="0.25">
      <c r="B42">
        <v>11</v>
      </c>
      <c r="C42" s="5"/>
      <c r="E42" s="7"/>
      <c r="G42" s="6">
        <v>26</v>
      </c>
    </row>
    <row r="43" spans="2:7" x14ac:dyDescent="0.25">
      <c r="B43">
        <v>12</v>
      </c>
      <c r="C43" s="5"/>
      <c r="E43" s="7"/>
      <c r="G43" s="6">
        <v>27</v>
      </c>
    </row>
    <row r="44" spans="2:7" x14ac:dyDescent="0.25">
      <c r="B44">
        <v>13</v>
      </c>
      <c r="C44" s="5"/>
    </row>
    <row r="45" spans="2:7" x14ac:dyDescent="0.25">
      <c r="B45">
        <v>14</v>
      </c>
      <c r="C45" s="5"/>
    </row>
    <row r="46" spans="2:7" x14ac:dyDescent="0.25">
      <c r="B46">
        <v>15</v>
      </c>
      <c r="C46" s="5"/>
    </row>
    <row r="47" spans="2:7" x14ac:dyDescent="0.25">
      <c r="B47">
        <v>16</v>
      </c>
      <c r="C47" s="5"/>
    </row>
    <row r="48" spans="2:7" x14ac:dyDescent="0.25">
      <c r="B48">
        <v>17</v>
      </c>
      <c r="C48" s="5"/>
    </row>
    <row r="49" spans="2:5" ht="15.75" thickBot="1" x14ac:dyDescent="0.3">
      <c r="B49">
        <v>18</v>
      </c>
      <c r="C49" s="5"/>
    </row>
    <row r="50" spans="2:5" ht="15.75" thickBot="1" x14ac:dyDescent="0.3">
      <c r="B50">
        <v>19</v>
      </c>
      <c r="C50" s="5"/>
      <c r="E50" s="45" t="s">
        <v>55</v>
      </c>
    </row>
    <row r="51" spans="2:5" x14ac:dyDescent="0.25">
      <c r="B51">
        <v>20</v>
      </c>
      <c r="C51" s="5"/>
      <c r="E51" s="44" t="s">
        <v>56</v>
      </c>
    </row>
    <row r="52" spans="2:5" x14ac:dyDescent="0.25">
      <c r="B52">
        <v>21</v>
      </c>
      <c r="C52" s="5"/>
      <c r="E52" s="44" t="s">
        <v>57</v>
      </c>
    </row>
    <row r="53" spans="2:5" x14ac:dyDescent="0.25">
      <c r="B53">
        <v>22</v>
      </c>
      <c r="C53" s="5"/>
      <c r="E53" s="44" t="s">
        <v>58</v>
      </c>
    </row>
    <row r="54" spans="2:5" x14ac:dyDescent="0.25">
      <c r="B54">
        <v>23</v>
      </c>
      <c r="C54" s="5"/>
      <c r="E54" s="44" t="s">
        <v>59</v>
      </c>
    </row>
    <row r="55" spans="2:5" x14ac:dyDescent="0.25">
      <c r="B55">
        <v>24</v>
      </c>
      <c r="C55" s="5"/>
    </row>
    <row r="56" spans="2:5" x14ac:dyDescent="0.25">
      <c r="B56">
        <v>25</v>
      </c>
      <c r="C56" s="5"/>
    </row>
    <row r="57" spans="2:5" x14ac:dyDescent="0.25">
      <c r="B57">
        <v>26</v>
      </c>
      <c r="C57" s="5"/>
    </row>
    <row r="58" spans="2:5" x14ac:dyDescent="0.25">
      <c r="B58">
        <v>27</v>
      </c>
    </row>
    <row r="59" spans="2:5" ht="15.75" thickBot="1" x14ac:dyDescent="0.3"/>
    <row r="60" spans="2:5" ht="16.5" thickBot="1" x14ac:dyDescent="0.3">
      <c r="B60" s="1" t="s">
        <v>39</v>
      </c>
      <c r="C60" s="2"/>
    </row>
    <row r="61" spans="2:5" x14ac:dyDescent="0.25">
      <c r="B61">
        <v>1</v>
      </c>
      <c r="C61" s="5"/>
    </row>
    <row r="62" spans="2:5" x14ac:dyDescent="0.25">
      <c r="B62">
        <v>2</v>
      </c>
      <c r="C62" s="5"/>
    </row>
    <row r="63" spans="2:5" x14ac:dyDescent="0.25">
      <c r="B63">
        <v>3</v>
      </c>
      <c r="C63" s="5"/>
    </row>
    <row r="64" spans="2:5" x14ac:dyDescent="0.25">
      <c r="B64">
        <v>4</v>
      </c>
      <c r="C64" s="5"/>
    </row>
    <row r="65" spans="2:3" x14ac:dyDescent="0.25">
      <c r="B65">
        <v>5</v>
      </c>
      <c r="C65" s="5"/>
    </row>
    <row r="66" spans="2:3" x14ac:dyDescent="0.25">
      <c r="B66">
        <v>6</v>
      </c>
      <c r="C66" s="5"/>
    </row>
    <row r="67" spans="2:3" x14ac:dyDescent="0.25">
      <c r="B67">
        <v>7</v>
      </c>
      <c r="C67" s="5"/>
    </row>
    <row r="68" spans="2:3" x14ac:dyDescent="0.25">
      <c r="B68">
        <v>8</v>
      </c>
      <c r="C68" s="5"/>
    </row>
    <row r="69" spans="2:3" x14ac:dyDescent="0.25">
      <c r="B69">
        <v>9</v>
      </c>
      <c r="C69" s="5"/>
    </row>
    <row r="70" spans="2:3" x14ac:dyDescent="0.25">
      <c r="B70">
        <v>10</v>
      </c>
      <c r="C70" s="5"/>
    </row>
    <row r="71" spans="2:3" x14ac:dyDescent="0.25">
      <c r="B71">
        <v>11</v>
      </c>
      <c r="C71" s="5"/>
    </row>
    <row r="72" spans="2:3" x14ac:dyDescent="0.25">
      <c r="B72">
        <v>12</v>
      </c>
      <c r="C72" s="5"/>
    </row>
    <row r="73" spans="2:3" x14ac:dyDescent="0.25">
      <c r="B73">
        <v>13</v>
      </c>
      <c r="C73" s="5"/>
    </row>
    <row r="74" spans="2:3" x14ac:dyDescent="0.25">
      <c r="B74">
        <v>14</v>
      </c>
      <c r="C74" s="5"/>
    </row>
    <row r="75" spans="2:3" x14ac:dyDescent="0.25">
      <c r="B75">
        <v>15</v>
      </c>
      <c r="C75" s="5"/>
    </row>
    <row r="76" spans="2:3" x14ac:dyDescent="0.25">
      <c r="B76">
        <v>16</v>
      </c>
      <c r="C76" s="5"/>
    </row>
    <row r="77" spans="2:3" x14ac:dyDescent="0.25">
      <c r="B77">
        <v>17</v>
      </c>
      <c r="C77" s="5"/>
    </row>
    <row r="78" spans="2:3" x14ac:dyDescent="0.25">
      <c r="B78">
        <v>18</v>
      </c>
      <c r="C78" s="5"/>
    </row>
    <row r="79" spans="2:3" x14ac:dyDescent="0.25">
      <c r="B79">
        <v>19</v>
      </c>
      <c r="C79" s="5"/>
    </row>
    <row r="80" spans="2:3" x14ac:dyDescent="0.25">
      <c r="B80">
        <v>20</v>
      </c>
      <c r="C80" s="5"/>
    </row>
    <row r="81" spans="2:3" x14ac:dyDescent="0.25">
      <c r="B81">
        <v>21</v>
      </c>
      <c r="C81" s="5"/>
    </row>
    <row r="82" spans="2:3" x14ac:dyDescent="0.25">
      <c r="B82">
        <v>22</v>
      </c>
      <c r="C82" s="5"/>
    </row>
    <row r="83" spans="2:3" x14ac:dyDescent="0.25">
      <c r="B83">
        <v>23</v>
      </c>
      <c r="C83" s="5"/>
    </row>
    <row r="84" spans="2:3" x14ac:dyDescent="0.25">
      <c r="B84">
        <v>24</v>
      </c>
      <c r="C84" s="5"/>
    </row>
    <row r="85" spans="2:3" x14ac:dyDescent="0.25">
      <c r="B85">
        <v>25</v>
      </c>
      <c r="C85" s="5"/>
    </row>
    <row r="86" spans="2:3" x14ac:dyDescent="0.25">
      <c r="B86">
        <v>26</v>
      </c>
    </row>
    <row r="87" spans="2:3" x14ac:dyDescent="0.25">
      <c r="B87">
        <v>27</v>
      </c>
    </row>
    <row r="88" spans="2:3" ht="15.75" thickBot="1" x14ac:dyDescent="0.3"/>
    <row r="89" spans="2:3" ht="16.5" thickBot="1" x14ac:dyDescent="0.3">
      <c r="B89" s="1" t="s">
        <v>40</v>
      </c>
      <c r="C89" s="2"/>
    </row>
    <row r="90" spans="2:3" x14ac:dyDescent="0.25">
      <c r="B90">
        <v>1</v>
      </c>
      <c r="C90" s="5"/>
    </row>
    <row r="91" spans="2:3" x14ac:dyDescent="0.25">
      <c r="B91">
        <v>2</v>
      </c>
      <c r="C91" s="5"/>
    </row>
    <row r="92" spans="2:3" x14ac:dyDescent="0.25">
      <c r="B92">
        <v>3</v>
      </c>
      <c r="C92" s="5"/>
    </row>
    <row r="93" spans="2:3" x14ac:dyDescent="0.25">
      <c r="B93">
        <v>4</v>
      </c>
      <c r="C93" s="5"/>
    </row>
    <row r="94" spans="2:3" x14ac:dyDescent="0.25">
      <c r="B94">
        <v>5</v>
      </c>
      <c r="C94" s="5"/>
    </row>
    <row r="95" spans="2:3" x14ac:dyDescent="0.25">
      <c r="B95">
        <v>6</v>
      </c>
      <c r="C95" s="5"/>
    </row>
    <row r="96" spans="2:3" x14ac:dyDescent="0.25">
      <c r="B96">
        <v>7</v>
      </c>
      <c r="C96" s="5"/>
    </row>
    <row r="97" spans="2:3" x14ac:dyDescent="0.25">
      <c r="B97">
        <v>8</v>
      </c>
      <c r="C97" s="5"/>
    </row>
    <row r="98" spans="2:3" x14ac:dyDescent="0.25">
      <c r="B98">
        <v>9</v>
      </c>
      <c r="C98" s="5"/>
    </row>
    <row r="99" spans="2:3" x14ac:dyDescent="0.25">
      <c r="B99">
        <v>10</v>
      </c>
      <c r="C99" s="5"/>
    </row>
    <row r="100" spans="2:3" x14ac:dyDescent="0.25">
      <c r="B100">
        <v>11</v>
      </c>
      <c r="C100" s="5"/>
    </row>
    <row r="101" spans="2:3" x14ac:dyDescent="0.25">
      <c r="B101">
        <v>12</v>
      </c>
      <c r="C101" s="5"/>
    </row>
    <row r="102" spans="2:3" x14ac:dyDescent="0.25">
      <c r="B102">
        <v>13</v>
      </c>
      <c r="C102" s="5"/>
    </row>
    <row r="103" spans="2:3" x14ac:dyDescent="0.25">
      <c r="B103">
        <v>14</v>
      </c>
      <c r="C103" s="5"/>
    </row>
    <row r="104" spans="2:3" x14ac:dyDescent="0.25">
      <c r="B104">
        <v>15</v>
      </c>
      <c r="C104" s="5"/>
    </row>
    <row r="105" spans="2:3" x14ac:dyDescent="0.25">
      <c r="B105">
        <v>16</v>
      </c>
      <c r="C105" s="5"/>
    </row>
    <row r="106" spans="2:3" x14ac:dyDescent="0.25">
      <c r="B106">
        <v>17</v>
      </c>
      <c r="C106" s="5"/>
    </row>
    <row r="107" spans="2:3" x14ac:dyDescent="0.25">
      <c r="B107">
        <v>18</v>
      </c>
      <c r="C107" s="5"/>
    </row>
    <row r="108" spans="2:3" x14ac:dyDescent="0.25">
      <c r="B108">
        <v>19</v>
      </c>
      <c r="C108" s="5"/>
    </row>
    <row r="109" spans="2:3" x14ac:dyDescent="0.25">
      <c r="B109">
        <v>20</v>
      </c>
      <c r="C109" s="5"/>
    </row>
    <row r="110" spans="2:3" x14ac:dyDescent="0.25">
      <c r="B110">
        <v>21</v>
      </c>
      <c r="C110" s="5"/>
    </row>
    <row r="111" spans="2:3" x14ac:dyDescent="0.25">
      <c r="B111">
        <v>22</v>
      </c>
      <c r="C111" s="5"/>
    </row>
    <row r="112" spans="2:3" x14ac:dyDescent="0.25">
      <c r="B112">
        <v>23</v>
      </c>
      <c r="C112" s="5"/>
    </row>
    <row r="113" spans="2:3" x14ac:dyDescent="0.25">
      <c r="B113">
        <v>24</v>
      </c>
      <c r="C113" s="5"/>
    </row>
    <row r="114" spans="2:3" x14ac:dyDescent="0.25">
      <c r="B114">
        <v>25</v>
      </c>
      <c r="C114" s="5"/>
    </row>
    <row r="115" spans="2:3" x14ac:dyDescent="0.25">
      <c r="B115">
        <v>26</v>
      </c>
      <c r="C115" s="5"/>
    </row>
    <row r="116" spans="2:3" x14ac:dyDescent="0.25">
      <c r="B116">
        <v>27</v>
      </c>
      <c r="C116" s="5"/>
    </row>
    <row r="117" spans="2:3" ht="15.75" thickBot="1" x14ac:dyDescent="0.3"/>
    <row r="118" spans="2:3" ht="16.5" thickBot="1" x14ac:dyDescent="0.3">
      <c r="B118" s="1" t="s">
        <v>41</v>
      </c>
      <c r="C118" s="2"/>
    </row>
    <row r="119" spans="2:3" x14ac:dyDescent="0.25">
      <c r="B119">
        <v>1</v>
      </c>
      <c r="C119" s="5"/>
    </row>
    <row r="120" spans="2:3" x14ac:dyDescent="0.25">
      <c r="B120">
        <v>2</v>
      </c>
      <c r="C120" s="5"/>
    </row>
    <row r="121" spans="2:3" x14ac:dyDescent="0.25">
      <c r="B121">
        <v>3</v>
      </c>
      <c r="C121" s="5"/>
    </row>
    <row r="122" spans="2:3" x14ac:dyDescent="0.25">
      <c r="B122">
        <v>4</v>
      </c>
      <c r="C122" s="5"/>
    </row>
    <row r="123" spans="2:3" x14ac:dyDescent="0.25">
      <c r="B123">
        <v>5</v>
      </c>
      <c r="C123" s="5"/>
    </row>
    <row r="124" spans="2:3" x14ac:dyDescent="0.25">
      <c r="B124">
        <v>6</v>
      </c>
      <c r="C124" s="5"/>
    </row>
    <row r="125" spans="2:3" x14ac:dyDescent="0.25">
      <c r="B125">
        <v>7</v>
      </c>
      <c r="C125" s="5"/>
    </row>
    <row r="126" spans="2:3" x14ac:dyDescent="0.25">
      <c r="B126">
        <v>8</v>
      </c>
      <c r="C126" s="5"/>
    </row>
    <row r="127" spans="2:3" x14ac:dyDescent="0.25">
      <c r="B127">
        <v>9</v>
      </c>
      <c r="C127" s="5"/>
    </row>
    <row r="128" spans="2:3" x14ac:dyDescent="0.25">
      <c r="B128">
        <v>10</v>
      </c>
      <c r="C128" s="5"/>
    </row>
    <row r="129" spans="2:3" x14ac:dyDescent="0.25">
      <c r="B129">
        <v>11</v>
      </c>
      <c r="C129" s="5"/>
    </row>
    <row r="130" spans="2:3" x14ac:dyDescent="0.25">
      <c r="B130">
        <v>12</v>
      </c>
      <c r="C130" s="5"/>
    </row>
    <row r="131" spans="2:3" x14ac:dyDescent="0.25">
      <c r="B131">
        <v>13</v>
      </c>
      <c r="C131" s="5"/>
    </row>
    <row r="132" spans="2:3" x14ac:dyDescent="0.25">
      <c r="B132">
        <v>14</v>
      </c>
      <c r="C132" s="5"/>
    </row>
    <row r="133" spans="2:3" x14ac:dyDescent="0.25">
      <c r="B133">
        <v>15</v>
      </c>
      <c r="C133" s="5"/>
    </row>
    <row r="134" spans="2:3" x14ac:dyDescent="0.25">
      <c r="B134">
        <v>16</v>
      </c>
      <c r="C134" s="5"/>
    </row>
    <row r="135" spans="2:3" x14ac:dyDescent="0.25">
      <c r="B135">
        <v>17</v>
      </c>
      <c r="C135" s="5"/>
    </row>
    <row r="136" spans="2:3" x14ac:dyDescent="0.25">
      <c r="B136">
        <v>18</v>
      </c>
      <c r="C136" s="5"/>
    </row>
    <row r="137" spans="2:3" x14ac:dyDescent="0.25">
      <c r="B137">
        <v>19</v>
      </c>
      <c r="C137" s="5"/>
    </row>
    <row r="138" spans="2:3" x14ac:dyDescent="0.25">
      <c r="B138">
        <v>20</v>
      </c>
      <c r="C138" s="5"/>
    </row>
    <row r="139" spans="2:3" x14ac:dyDescent="0.25">
      <c r="B139">
        <v>21</v>
      </c>
      <c r="C139" s="5"/>
    </row>
    <row r="140" spans="2:3" x14ac:dyDescent="0.25">
      <c r="B140">
        <v>22</v>
      </c>
    </row>
    <row r="141" spans="2:3" x14ac:dyDescent="0.25">
      <c r="B141">
        <v>23</v>
      </c>
    </row>
    <row r="142" spans="2:3" x14ac:dyDescent="0.25">
      <c r="B142">
        <v>24</v>
      </c>
    </row>
    <row r="143" spans="2:3" x14ac:dyDescent="0.25">
      <c r="B143">
        <v>25</v>
      </c>
    </row>
    <row r="144" spans="2:3" x14ac:dyDescent="0.25">
      <c r="B144">
        <v>26</v>
      </c>
    </row>
    <row r="145" spans="2:3" x14ac:dyDescent="0.25">
      <c r="B145">
        <v>27</v>
      </c>
    </row>
    <row r="146" spans="2:3" ht="15.75" thickBot="1" x14ac:dyDescent="0.3"/>
    <row r="147" spans="2:3" ht="16.5" thickBot="1" x14ac:dyDescent="0.3">
      <c r="B147" s="1" t="s">
        <v>42</v>
      </c>
      <c r="C147" s="2"/>
    </row>
    <row r="148" spans="2:3" x14ac:dyDescent="0.25">
      <c r="B148">
        <v>1</v>
      </c>
      <c r="C148" s="5"/>
    </row>
    <row r="149" spans="2:3" x14ac:dyDescent="0.25">
      <c r="B149">
        <v>2</v>
      </c>
      <c r="C149" s="5"/>
    </row>
    <row r="150" spans="2:3" x14ac:dyDescent="0.25">
      <c r="B150">
        <v>3</v>
      </c>
      <c r="C150" s="5"/>
    </row>
    <row r="151" spans="2:3" x14ac:dyDescent="0.25">
      <c r="B151">
        <v>4</v>
      </c>
      <c r="C151" s="5"/>
    </row>
    <row r="152" spans="2:3" x14ac:dyDescent="0.25">
      <c r="B152">
        <v>5</v>
      </c>
      <c r="C152" s="5"/>
    </row>
    <row r="153" spans="2:3" x14ac:dyDescent="0.25">
      <c r="B153">
        <v>6</v>
      </c>
      <c r="C153" s="5"/>
    </row>
    <row r="154" spans="2:3" x14ac:dyDescent="0.25">
      <c r="B154">
        <v>7</v>
      </c>
      <c r="C154" s="5"/>
    </row>
    <row r="155" spans="2:3" x14ac:dyDescent="0.25">
      <c r="B155">
        <v>8</v>
      </c>
      <c r="C155" s="5"/>
    </row>
    <row r="156" spans="2:3" x14ac:dyDescent="0.25">
      <c r="B156">
        <v>9</v>
      </c>
      <c r="C156" s="5"/>
    </row>
    <row r="157" spans="2:3" x14ac:dyDescent="0.25">
      <c r="B157">
        <v>10</v>
      </c>
      <c r="C157" s="5"/>
    </row>
    <row r="158" spans="2:3" x14ac:dyDescent="0.25">
      <c r="B158">
        <v>11</v>
      </c>
      <c r="C158" s="5"/>
    </row>
    <row r="159" spans="2:3" x14ac:dyDescent="0.25">
      <c r="B159">
        <v>12</v>
      </c>
      <c r="C159" s="5"/>
    </row>
    <row r="160" spans="2:3" x14ac:dyDescent="0.25">
      <c r="B160">
        <v>13</v>
      </c>
      <c r="C160" s="5"/>
    </row>
    <row r="161" spans="2:3" x14ac:dyDescent="0.25">
      <c r="B161">
        <v>14</v>
      </c>
      <c r="C161" s="5"/>
    </row>
    <row r="162" spans="2:3" x14ac:dyDescent="0.25">
      <c r="B162">
        <v>15</v>
      </c>
      <c r="C162" s="5"/>
    </row>
    <row r="163" spans="2:3" x14ac:dyDescent="0.25">
      <c r="B163">
        <v>16</v>
      </c>
      <c r="C163" s="5"/>
    </row>
    <row r="164" spans="2:3" x14ac:dyDescent="0.25">
      <c r="B164">
        <v>17</v>
      </c>
      <c r="C164" s="5"/>
    </row>
    <row r="165" spans="2:3" x14ac:dyDescent="0.25">
      <c r="B165">
        <v>18</v>
      </c>
      <c r="C165" s="5"/>
    </row>
    <row r="166" spans="2:3" x14ac:dyDescent="0.25">
      <c r="B166">
        <v>19</v>
      </c>
      <c r="C166" s="5"/>
    </row>
    <row r="167" spans="2:3" x14ac:dyDescent="0.25">
      <c r="B167">
        <v>20</v>
      </c>
      <c r="C167" s="5"/>
    </row>
    <row r="168" spans="2:3" x14ac:dyDescent="0.25">
      <c r="B168">
        <v>21</v>
      </c>
      <c r="C168" s="5"/>
    </row>
    <row r="169" spans="2:3" x14ac:dyDescent="0.25">
      <c r="B169">
        <v>22</v>
      </c>
      <c r="C169" s="5"/>
    </row>
    <row r="170" spans="2:3" x14ac:dyDescent="0.25">
      <c r="B170">
        <v>23</v>
      </c>
      <c r="C170" s="5"/>
    </row>
    <row r="171" spans="2:3" x14ac:dyDescent="0.25">
      <c r="B171">
        <v>24</v>
      </c>
      <c r="C171" s="5"/>
    </row>
    <row r="172" spans="2:3" x14ac:dyDescent="0.25">
      <c r="B172">
        <v>25</v>
      </c>
    </row>
    <row r="173" spans="2:3" x14ac:dyDescent="0.25">
      <c r="B173">
        <v>26</v>
      </c>
    </row>
    <row r="174" spans="2:3" x14ac:dyDescent="0.25">
      <c r="B174">
        <v>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H9:H13"/>
  <sheetViews>
    <sheetView showGridLines="0" tabSelected="1" workbookViewId="0"/>
  </sheetViews>
  <sheetFormatPr baseColWidth="10" defaultRowHeight="15" x14ac:dyDescent="0.25"/>
  <cols>
    <col min="7" max="7" width="9.5703125" customWidth="1"/>
    <col min="8" max="8" width="67" customWidth="1"/>
  </cols>
  <sheetData>
    <row r="9" spans="8:8" ht="33.75" customHeight="1" x14ac:dyDescent="0.25">
      <c r="H9" s="168" t="s">
        <v>145</v>
      </c>
    </row>
    <row r="10" spans="8:8" ht="38.25" customHeight="1" x14ac:dyDescent="0.25">
      <c r="H10" s="168" t="s">
        <v>146</v>
      </c>
    </row>
    <row r="11" spans="8:8" ht="38.25" customHeight="1" x14ac:dyDescent="0.25">
      <c r="H11" s="169" t="s">
        <v>147</v>
      </c>
    </row>
    <row r="12" spans="8:8" ht="38.25" customHeight="1" x14ac:dyDescent="0.25">
      <c r="H12" s="169" t="s">
        <v>148</v>
      </c>
    </row>
    <row r="13" spans="8:8" ht="38.25" customHeight="1" x14ac:dyDescent="0.25">
      <c r="H13" s="170" t="s">
        <v>149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1:N47"/>
  <sheetViews>
    <sheetView showGridLines="0" zoomScale="110" zoomScaleNormal="110" workbookViewId="0">
      <pane ySplit="12" topLeftCell="A13" activePane="bottomLeft" state="frozen"/>
      <selection pane="bottomLeft" activeCell="M9" sqref="M9"/>
    </sheetView>
  </sheetViews>
  <sheetFormatPr baseColWidth="10" defaultRowHeight="15" x14ac:dyDescent="0.25"/>
  <cols>
    <col min="1" max="1" width="2.42578125" customWidth="1"/>
    <col min="2" max="2" width="4.5703125" customWidth="1"/>
    <col min="3" max="3" width="38.28515625" customWidth="1"/>
    <col min="4" max="4" width="4.5703125" customWidth="1"/>
    <col min="5" max="7" width="3.7109375" customWidth="1"/>
    <col min="8" max="8" width="12" customWidth="1"/>
    <col min="9" max="12" width="3.7109375" customWidth="1"/>
  </cols>
  <sheetData>
    <row r="1" spans="2:14" ht="2.25" customHeight="1" thickBot="1" x14ac:dyDescent="0.3"/>
    <row r="2" spans="2:14" ht="16.5" thickBot="1" x14ac:dyDescent="0.3">
      <c r="C2" s="9" t="s">
        <v>52</v>
      </c>
      <c r="D2" s="196"/>
      <c r="E2" s="197"/>
      <c r="F2" s="198"/>
    </row>
    <row r="3" spans="2:14" ht="6" customHeight="1" thickBot="1" x14ac:dyDescent="0.3"/>
    <row r="4" spans="2:14" ht="15.75" thickBot="1" x14ac:dyDescent="0.3">
      <c r="C4" s="10" t="s">
        <v>43</v>
      </c>
      <c r="D4" s="178"/>
      <c r="E4" s="179"/>
      <c r="F4" s="179"/>
      <c r="G4" s="180"/>
      <c r="I4" s="10"/>
      <c r="J4" s="182">
        <f>D4</f>
        <v>0</v>
      </c>
      <c r="K4" s="15"/>
      <c r="L4" s="15"/>
    </row>
    <row r="5" spans="2:14" ht="3.75" customHeight="1" x14ac:dyDescent="0.25">
      <c r="C5" s="11"/>
      <c r="D5" s="12"/>
      <c r="E5" s="12"/>
      <c r="F5" s="12"/>
      <c r="G5" s="12"/>
      <c r="H5" s="13"/>
      <c r="I5" s="11"/>
      <c r="J5" s="14"/>
      <c r="K5" s="15"/>
      <c r="L5" s="15"/>
    </row>
    <row r="6" spans="2:14" ht="4.5" customHeight="1" x14ac:dyDescent="0.25">
      <c r="C6" s="11"/>
      <c r="D6" s="41"/>
      <c r="E6" s="41"/>
      <c r="F6" s="41"/>
      <c r="G6" s="41"/>
      <c r="H6" s="41"/>
      <c r="I6" s="41"/>
      <c r="J6" s="41"/>
      <c r="K6" s="41"/>
      <c r="L6" s="15"/>
    </row>
    <row r="7" spans="2:14" ht="3.75" customHeight="1" thickBot="1" x14ac:dyDescent="0.3">
      <c r="C7" s="11"/>
      <c r="D7" s="16"/>
      <c r="E7" s="16"/>
      <c r="F7" s="16"/>
      <c r="G7" s="16"/>
      <c r="H7" s="16"/>
      <c r="I7" s="16"/>
      <c r="J7" s="16"/>
      <c r="K7" s="16"/>
      <c r="L7" s="15"/>
    </row>
    <row r="8" spans="2:14" ht="15" customHeight="1" thickBot="1" x14ac:dyDescent="0.3">
      <c r="C8" s="17" t="s">
        <v>44</v>
      </c>
      <c r="D8" s="196"/>
      <c r="E8" s="197"/>
      <c r="F8" s="197"/>
      <c r="G8" s="197"/>
      <c r="H8" s="197"/>
      <c r="I8" s="197"/>
      <c r="J8" s="197"/>
      <c r="K8" s="198"/>
    </row>
    <row r="9" spans="2:14" ht="9" customHeight="1" x14ac:dyDescent="0.25">
      <c r="C9" s="17"/>
      <c r="D9" s="16"/>
      <c r="E9" s="16"/>
      <c r="F9" s="16"/>
      <c r="G9" s="16"/>
      <c r="H9" s="16"/>
      <c r="I9" s="16"/>
      <c r="J9" s="16"/>
      <c r="K9" s="16"/>
    </row>
    <row r="10" spans="2:14" ht="31.5" customHeight="1" thickBot="1" x14ac:dyDescent="0.3">
      <c r="C10" s="192" t="s">
        <v>60</v>
      </c>
      <c r="D10" s="192"/>
      <c r="E10" s="192"/>
      <c r="F10" s="192"/>
      <c r="G10" s="192"/>
      <c r="H10" s="192"/>
      <c r="I10" s="192"/>
      <c r="J10" s="192"/>
      <c r="K10" s="192"/>
      <c r="L10" s="192"/>
      <c r="M10" s="192"/>
    </row>
    <row r="11" spans="2:14" ht="44.25" customHeight="1" thickBot="1" x14ac:dyDescent="0.3">
      <c r="C11" s="9"/>
      <c r="D11" s="199" t="s">
        <v>45</v>
      </c>
      <c r="E11" s="200"/>
      <c r="F11" s="200"/>
      <c r="G11" s="200"/>
      <c r="H11" s="200" t="s">
        <v>53</v>
      </c>
      <c r="I11" s="201"/>
      <c r="J11" s="201"/>
      <c r="K11" s="201"/>
      <c r="L11" s="202"/>
    </row>
    <row r="12" spans="2:14" ht="103.5" customHeight="1" thickBot="1" x14ac:dyDescent="0.3">
      <c r="B12" s="18" t="s">
        <v>46</v>
      </c>
      <c r="C12" s="19" t="s">
        <v>47</v>
      </c>
      <c r="D12" s="47" t="s">
        <v>48</v>
      </c>
      <c r="E12" s="48" t="s">
        <v>49</v>
      </c>
      <c r="F12" s="48" t="s">
        <v>50</v>
      </c>
      <c r="G12" s="48" t="s">
        <v>51</v>
      </c>
      <c r="H12" s="193"/>
      <c r="I12" s="194"/>
      <c r="J12" s="194"/>
      <c r="K12" s="194"/>
      <c r="L12" s="195"/>
      <c r="M12" s="20"/>
      <c r="N12" s="21"/>
    </row>
    <row r="13" spans="2:14" x14ac:dyDescent="0.25">
      <c r="B13" s="22">
        <v>1</v>
      </c>
      <c r="C13" s="23" t="str">
        <f>IF(J4="PRIMERO",DATOS!C3,IF(J4="SEGUNDO",DATOS!C32,IF(J4="TERCERO",DATOS!C61,IF(J4="CUARTO",DATOS!C90,IF(J4="QUINTO",DATOS!C119,IF(J4="SEXTO",DATOS!C148," "))))))</f>
        <v xml:space="preserve"> </v>
      </c>
      <c r="D13" s="24"/>
      <c r="E13" s="25"/>
      <c r="F13" s="26"/>
      <c r="G13" s="27"/>
      <c r="H13" s="206"/>
      <c r="I13" s="207"/>
      <c r="J13" s="207"/>
      <c r="K13" s="207"/>
      <c r="L13" s="208"/>
    </row>
    <row r="14" spans="2:14" x14ac:dyDescent="0.25">
      <c r="B14" s="28">
        <v>2</v>
      </c>
      <c r="C14" s="29" t="str">
        <f>IF(J4="PRIMERO",DATOS!C4,IF(J4="SEGUNDO",DATOS!C33,IF(J4="TERCERO",DATOS!C62,IF(J4="CUARTO",DATOS!C91,IF(J4="QUINTO",DATOS!C120,IF(J4="SEXTO",DATOS!C149," "))))))</f>
        <v xml:space="preserve"> </v>
      </c>
      <c r="D14" s="30"/>
      <c r="E14" s="31"/>
      <c r="F14" s="32"/>
      <c r="G14" s="33"/>
      <c r="H14" s="203"/>
      <c r="I14" s="204"/>
      <c r="J14" s="204"/>
      <c r="K14" s="204"/>
      <c r="L14" s="205"/>
    </row>
    <row r="15" spans="2:14" x14ac:dyDescent="0.25">
      <c r="B15" s="28">
        <v>3</v>
      </c>
      <c r="C15" s="29" t="str">
        <f>IF(J4="PRIMERO",DATOS!C5,IF(J4="SEGUNDO",DATOS!C34,IF(J4="TERCERO",DATOS!C63,IF(J4="CUARTO",DATOS!C92,IF(J4="QUINTO",DATOS!C121,IF(J4="SEXTO",DATOS!C150," "))))))</f>
        <v xml:space="preserve"> </v>
      </c>
      <c r="D15" s="30"/>
      <c r="E15" s="32"/>
      <c r="F15" s="32"/>
      <c r="G15" s="33"/>
      <c r="H15" s="203"/>
      <c r="I15" s="204"/>
      <c r="J15" s="204"/>
      <c r="K15" s="204"/>
      <c r="L15" s="205"/>
    </row>
    <row r="16" spans="2:14" x14ac:dyDescent="0.25">
      <c r="B16" s="28">
        <v>4</v>
      </c>
      <c r="C16" s="29" t="str">
        <f>IF(J4="PRIMERO",DATOS!C6,IF(J4="SEGUNDO",DATOS!C35,IF(J4="TERCERO",DATOS!C64,IF(J4="CUARTO",DATOS!C93,IF(J4="QUINTO",DATOS!C122,IF(J4="SEXTO",DATOS!C151," "))))))</f>
        <v xml:space="preserve"> </v>
      </c>
      <c r="D16" s="30"/>
      <c r="E16" s="32"/>
      <c r="F16" s="32"/>
      <c r="G16" s="33"/>
      <c r="H16" s="203"/>
      <c r="I16" s="204"/>
      <c r="J16" s="204"/>
      <c r="K16" s="204"/>
      <c r="L16" s="205"/>
    </row>
    <row r="17" spans="2:12" x14ac:dyDescent="0.25">
      <c r="B17" s="28">
        <v>5</v>
      </c>
      <c r="C17" s="29" t="str">
        <f>IF(J4="PRIMERO",DATOS!C7,IF(J4="SEGUNDO",DATOS!C36,IF(J4="TERCERO",DATOS!C65,IF(J4="CUARTO",DATOS!C94,IF(J4="QUINTO",DATOS!C123,IF(J4="SEXTO",DATOS!C152," "))))))</f>
        <v xml:space="preserve"> </v>
      </c>
      <c r="D17" s="30"/>
      <c r="E17" s="32"/>
      <c r="F17" s="32"/>
      <c r="G17" s="33"/>
      <c r="H17" s="203"/>
      <c r="I17" s="204"/>
      <c r="J17" s="204"/>
      <c r="K17" s="204"/>
      <c r="L17" s="205"/>
    </row>
    <row r="18" spans="2:12" x14ac:dyDescent="0.25">
      <c r="B18" s="28">
        <v>6</v>
      </c>
      <c r="C18" s="29" t="str">
        <f>IF(J4="PRIMERO",DATOS!C8,IF(J4="SEGUNDO",DATOS!C37,IF(J4="TERCERO",DATOS!C66,IF(J4="CUARTO",DATOS!C95,IF(J4="QUINTO",DATOS!C124,IF(J4="SEXTO",DATOS!C153," "))))))</f>
        <v xml:space="preserve"> </v>
      </c>
      <c r="D18" s="30"/>
      <c r="E18" s="32"/>
      <c r="F18" s="32"/>
      <c r="G18" s="33"/>
      <c r="H18" s="203"/>
      <c r="I18" s="204"/>
      <c r="J18" s="204"/>
      <c r="K18" s="204"/>
      <c r="L18" s="205"/>
    </row>
    <row r="19" spans="2:12" x14ac:dyDescent="0.25">
      <c r="B19" s="28">
        <v>7</v>
      </c>
      <c r="C19" s="29" t="str">
        <f>IF(J4="PRIMERO",DATOS!C9,IF(J4="SEGUNDO",DATOS!C38,IF(J4="TERCERO",DATOS!C67,IF(J4="CUARTO",DATOS!C96,IF(J4="QUINTO",DATOS!C125,IF(J4="SEXTO",DATOS!C154," "))))))</f>
        <v xml:space="preserve"> </v>
      </c>
      <c r="D19" s="30"/>
      <c r="E19" s="32"/>
      <c r="F19" s="32"/>
      <c r="G19" s="33"/>
      <c r="H19" s="203"/>
      <c r="I19" s="204"/>
      <c r="J19" s="204"/>
      <c r="K19" s="204"/>
      <c r="L19" s="205"/>
    </row>
    <row r="20" spans="2:12" x14ac:dyDescent="0.25">
      <c r="B20" s="28">
        <v>8</v>
      </c>
      <c r="C20" s="29" t="str">
        <f>IF(J4="PRIMERO",DATOS!C10,IF(J4="SEGUNDO",DATOS!C39,IF(J4="TERCERO",DATOS!C68,IF(J4="CUARTO",DATOS!C97,IF(J4="QUINTO",DATOS!C126,IF(J4="SEXTO",DATOS!C155," "))))))</f>
        <v xml:space="preserve"> </v>
      </c>
      <c r="D20" s="30"/>
      <c r="E20" s="32"/>
      <c r="F20" s="32"/>
      <c r="G20" s="33"/>
      <c r="H20" s="203"/>
      <c r="I20" s="204"/>
      <c r="J20" s="204"/>
      <c r="K20" s="204"/>
      <c r="L20" s="205"/>
    </row>
    <row r="21" spans="2:12" x14ac:dyDescent="0.25">
      <c r="B21" s="28">
        <v>9</v>
      </c>
      <c r="C21" s="29" t="str">
        <f>IF(J4="PRIMERO",DATOS!C11,IF(J4="SEGUNDO",DATOS!C40,IF(J4="TERCERO",DATOS!C69,IF(J4="CUARTO",DATOS!C98,IF(J4="QUINTO",DATOS!C127,IF(J4="SEXTO",DATOS!C156," "))))))</f>
        <v xml:space="preserve"> </v>
      </c>
      <c r="D21" s="30"/>
      <c r="E21" s="34"/>
      <c r="F21" s="32"/>
      <c r="G21" s="33"/>
      <c r="H21" s="203"/>
      <c r="I21" s="204"/>
      <c r="J21" s="204"/>
      <c r="K21" s="204"/>
      <c r="L21" s="205"/>
    </row>
    <row r="22" spans="2:12" x14ac:dyDescent="0.25">
      <c r="B22" s="28">
        <v>10</v>
      </c>
      <c r="C22" s="29" t="str">
        <f>IF(J4="PRIMERO",DATOS!C12,IF(J4="SEGUNDO",DATOS!C41,IF(J4="TERCERO",DATOS!C70,IF(J4="CUARTO",DATOS!C99,IF(J4="QUINTO",DATOS!C128,IF(J4="SEXTO",DATOS!C157," "))))))</f>
        <v xml:space="preserve"> </v>
      </c>
      <c r="D22" s="30"/>
      <c r="E22" s="35"/>
      <c r="F22" s="32"/>
      <c r="G22" s="33"/>
      <c r="H22" s="203"/>
      <c r="I22" s="204"/>
      <c r="J22" s="204"/>
      <c r="K22" s="204"/>
      <c r="L22" s="205"/>
    </row>
    <row r="23" spans="2:12" x14ac:dyDescent="0.25">
      <c r="B23" s="28">
        <v>11</v>
      </c>
      <c r="C23" s="29" t="str">
        <f>IF(J4="PRIMERO",DATOS!C13,IF(J4="SEGUNDO",DATOS!C42,IF(J4="TERCERO",DATOS!C71,IF(J4="CUARTO",DATOS!C100,IF(J4="QUINTO",DATOS!C129,IF(J4="SEXTO",DATOS!C158," "))))))</f>
        <v xml:space="preserve"> </v>
      </c>
      <c r="D23" s="30"/>
      <c r="E23" s="32"/>
      <c r="F23" s="32"/>
      <c r="G23" s="33"/>
      <c r="H23" s="203"/>
      <c r="I23" s="204"/>
      <c r="J23" s="204"/>
      <c r="K23" s="204"/>
      <c r="L23" s="205"/>
    </row>
    <row r="24" spans="2:12" x14ac:dyDescent="0.25">
      <c r="B24" s="28">
        <v>12</v>
      </c>
      <c r="C24" s="29" t="str">
        <f>IF(J4="PRIMERO",DATOS!C14,IF(J4="SEGUNDO",DATOS!C43,IF(J4="TERCERO",DATOS!C72,IF(J4="CUARTO",DATOS!C101,IF(J4="QUINTO",DATOS!C130,IF(J4="SEXTO",DATOS!C159," "))))))</f>
        <v xml:space="preserve"> </v>
      </c>
      <c r="D24" s="30"/>
      <c r="E24" s="32"/>
      <c r="F24" s="32"/>
      <c r="G24" s="33"/>
      <c r="H24" s="203"/>
      <c r="I24" s="204"/>
      <c r="J24" s="204"/>
      <c r="K24" s="204"/>
      <c r="L24" s="205"/>
    </row>
    <row r="25" spans="2:12" x14ac:dyDescent="0.25">
      <c r="B25" s="28">
        <v>13</v>
      </c>
      <c r="C25" s="29" t="str">
        <f>IF(J4="PRIMERO",DATOS!C15,IF(J4="SEGUNDO",DATOS!C44,IF(J4="TERCERO",DATOS!C73,IF(J4="CUARTO",DATOS!C102,IF(J4="QUINTO",DATOS!C131,IF(J4="SEXTO",DATOS!C160," "))))))</f>
        <v xml:space="preserve"> </v>
      </c>
      <c r="D25" s="30"/>
      <c r="E25" s="32"/>
      <c r="F25" s="32"/>
      <c r="G25" s="33"/>
      <c r="H25" s="203"/>
      <c r="I25" s="204"/>
      <c r="J25" s="204"/>
      <c r="K25" s="204"/>
      <c r="L25" s="205"/>
    </row>
    <row r="26" spans="2:12" x14ac:dyDescent="0.25">
      <c r="B26" s="28">
        <v>14</v>
      </c>
      <c r="C26" s="29" t="str">
        <f>IF(J4="PRIMERO",DATOS!C16,IF(J4="SEGUNDO",DATOS!C45,IF(J4="TERCERO",DATOS!C74,IF(J4="CUARTO",DATOS!C103,IF(J4="QUINTO",DATOS!C132,IF(J4="SEXTO",DATOS!C161," "))))))</f>
        <v xml:space="preserve"> </v>
      </c>
      <c r="D26" s="30"/>
      <c r="E26" s="32"/>
      <c r="F26" s="32"/>
      <c r="G26" s="33"/>
      <c r="H26" s="203"/>
      <c r="I26" s="204"/>
      <c r="J26" s="204"/>
      <c r="K26" s="204"/>
      <c r="L26" s="205"/>
    </row>
    <row r="27" spans="2:12" x14ac:dyDescent="0.25">
      <c r="B27" s="28">
        <v>15</v>
      </c>
      <c r="C27" s="29" t="str">
        <f>IF(J4="PRIMERO",DATOS!C17,IF(J4="SEGUNDO",DATOS!C46,IF(J4="TERCERO",DATOS!C75,IF(J4="CUARTO",DATOS!C104,IF(J4="QUINTO",DATOS!C133,IF(J4="SEXTO",DATOS!C162," "))))))</f>
        <v xml:space="preserve"> </v>
      </c>
      <c r="D27" s="30"/>
      <c r="E27" s="34"/>
      <c r="F27" s="32"/>
      <c r="G27" s="33"/>
      <c r="H27" s="203"/>
      <c r="I27" s="204"/>
      <c r="J27" s="204"/>
      <c r="K27" s="204"/>
      <c r="L27" s="205"/>
    </row>
    <row r="28" spans="2:12" x14ac:dyDescent="0.25">
      <c r="B28" s="28">
        <v>16</v>
      </c>
      <c r="C28" s="29" t="str">
        <f>IF(J4="PRIMERO",DATOS!C18,IF(J4="SEGUNDO",DATOS!C47,IF(J4="TERCERO",DATOS!C76,IF(J4="CUARTO",DATOS!C105,IF(J4="QUINTO",DATOS!C134,IF(J4="SEXTO",DATOS!C163," "))))))</f>
        <v xml:space="preserve"> </v>
      </c>
      <c r="D28" s="30"/>
      <c r="E28" s="32"/>
      <c r="F28" s="32"/>
      <c r="G28" s="33"/>
      <c r="H28" s="203"/>
      <c r="I28" s="204"/>
      <c r="J28" s="204"/>
      <c r="K28" s="204"/>
      <c r="L28" s="205"/>
    </row>
    <row r="29" spans="2:12" x14ac:dyDescent="0.25">
      <c r="B29" s="28">
        <v>17</v>
      </c>
      <c r="C29" s="29" t="str">
        <f>IF(J4="PRIMERO",DATOS!C19,IF(J4="SEGUNDO",DATOS!C48,IF(J4="TERCERO",DATOS!C77,IF(J4="CUARTO",DATOS!C106,IF(J4="QUINTO",DATOS!C135,IF(J4="SEXTO",DATOS!C164," "))))))</f>
        <v xml:space="preserve"> </v>
      </c>
      <c r="D29" s="30"/>
      <c r="E29" s="32"/>
      <c r="F29" s="32"/>
      <c r="G29" s="33"/>
      <c r="H29" s="203"/>
      <c r="I29" s="204"/>
      <c r="J29" s="204"/>
      <c r="K29" s="204"/>
      <c r="L29" s="205"/>
    </row>
    <row r="30" spans="2:12" x14ac:dyDescent="0.25">
      <c r="B30" s="28">
        <v>18</v>
      </c>
      <c r="C30" s="29" t="str">
        <f>IF(J4="PRIMERO",DATOS!C20,IF(J4="SEGUNDO",DATOS!C49,IF(J4="TERCERO",DATOS!C78,IF(J4="CUARTO",DATOS!C107,IF(J4="QUINTO",DATOS!C136,IF(J4="SEXTO",DATOS!C165," "))))))</f>
        <v xml:space="preserve"> </v>
      </c>
      <c r="D30" s="30"/>
      <c r="E30" s="32"/>
      <c r="F30" s="32"/>
      <c r="G30" s="33"/>
      <c r="H30" s="203"/>
      <c r="I30" s="204"/>
      <c r="J30" s="204"/>
      <c r="K30" s="204"/>
      <c r="L30" s="205"/>
    </row>
    <row r="31" spans="2:12" x14ac:dyDescent="0.25">
      <c r="B31" s="28">
        <v>19</v>
      </c>
      <c r="C31" s="29" t="str">
        <f>IF(J4="PRIMERO",DATOS!C21,IF(J4="SEGUNDO",DATOS!C50,IF(J4="TERCERO",DATOS!C79,IF(J4="CUARTO",DATOS!C108,IF(J4="QUINTO",DATOS!C137,IF(J4="SEXTO",DATOS!C166," "))))))</f>
        <v xml:space="preserve"> </v>
      </c>
      <c r="D31" s="30"/>
      <c r="E31" s="32"/>
      <c r="F31" s="32"/>
      <c r="G31" s="33"/>
      <c r="H31" s="203"/>
      <c r="I31" s="204"/>
      <c r="J31" s="204"/>
      <c r="K31" s="204"/>
      <c r="L31" s="205"/>
    </row>
    <row r="32" spans="2:12" x14ac:dyDescent="0.25">
      <c r="B32" s="28">
        <v>20</v>
      </c>
      <c r="C32" s="29" t="str">
        <f>IF(J4="PRIMERO",DATOS!C22,IF(J4="SEGUNDO",DATOS!C51,IF(J4="TERCERO",DATOS!C80,IF(J4="CUARTO",DATOS!C109,IF(J4="QUINTO",DATOS!C138,IF(J4="SEXTO",DATOS!C167," "))))))</f>
        <v xml:space="preserve"> </v>
      </c>
      <c r="D32" s="30"/>
      <c r="E32" s="32"/>
      <c r="F32" s="32"/>
      <c r="G32" s="33"/>
      <c r="H32" s="203"/>
      <c r="I32" s="204"/>
      <c r="J32" s="204"/>
      <c r="K32" s="204"/>
      <c r="L32" s="205"/>
    </row>
    <row r="33" spans="2:13" x14ac:dyDescent="0.25">
      <c r="B33" s="28">
        <v>21</v>
      </c>
      <c r="C33" s="29" t="str">
        <f>IF(J4="PRIMERO",DATOS!C23,IF(J4="SEGUNDO",DATOS!C52,IF(J4="TERCERO",DATOS!C81,IF(J4="CUARTO",DATOS!C110,IF(J4="QUINTO",DATOS!C139,IF(J4="SEXTO",DATOS!C168," "))))))</f>
        <v xml:space="preserve"> </v>
      </c>
      <c r="D33" s="30"/>
      <c r="E33" s="32"/>
      <c r="F33" s="32"/>
      <c r="G33" s="33"/>
      <c r="H33" s="203"/>
      <c r="I33" s="204"/>
      <c r="J33" s="204"/>
      <c r="K33" s="204"/>
      <c r="L33" s="205"/>
    </row>
    <row r="34" spans="2:13" x14ac:dyDescent="0.25">
      <c r="B34" s="28">
        <v>22</v>
      </c>
      <c r="C34" s="29" t="str">
        <f>IF(J4="PRIMERO",DATOS!C24,IF(J4="SEGUNDO",DATOS!C53,IF(J4="TERCERO",DATOS!C82,IF(J4="CUARTO",DATOS!C111,IF(J4="QUINTO",DATOS!C140,IF(J4="SEXTO",DATOS!C169," "))))))</f>
        <v xml:space="preserve"> </v>
      </c>
      <c r="D34" s="30"/>
      <c r="E34" s="32"/>
      <c r="F34" s="32"/>
      <c r="G34" s="33"/>
      <c r="H34" s="203"/>
      <c r="I34" s="204"/>
      <c r="J34" s="204"/>
      <c r="K34" s="204"/>
      <c r="L34" s="205"/>
    </row>
    <row r="35" spans="2:13" x14ac:dyDescent="0.25">
      <c r="B35" s="28">
        <v>23</v>
      </c>
      <c r="C35" s="29" t="str">
        <f>IF(J4="PRIMERO",DATOS!C25,IF(J4="SEGUNDO",DATOS!C54,IF(J4="TERCERO",DATOS!C83,IF(J4="CUARTO",DATOS!C112,IF(J4="QUINTO",DATOS!C141,IF(J4="SEXTO",DATOS!C170," "))))))</f>
        <v xml:space="preserve"> </v>
      </c>
      <c r="D35" s="30"/>
      <c r="E35" s="32"/>
      <c r="F35" s="32"/>
      <c r="G35" s="33"/>
      <c r="H35" s="203"/>
      <c r="I35" s="204"/>
      <c r="J35" s="204"/>
      <c r="K35" s="204"/>
      <c r="L35" s="205"/>
    </row>
    <row r="36" spans="2:13" x14ac:dyDescent="0.25">
      <c r="B36" s="28">
        <v>24</v>
      </c>
      <c r="C36" s="29" t="str">
        <f>IF(J4="PRIMERO",DATOS!C26,IF(J4="SEGUNDO",DATOS!C55,IF(J4="TERCERO",DATOS!C84,IF(J4="CUARTO",DATOS!C113,IF(J4="QUINTO",DATOS!C142,IF(J4="SEXTO",DATOS!C171," "))))))</f>
        <v xml:space="preserve"> </v>
      </c>
      <c r="D36" s="30"/>
      <c r="E36" s="32"/>
      <c r="F36" s="32"/>
      <c r="G36" s="33"/>
      <c r="H36" s="203"/>
      <c r="I36" s="204"/>
      <c r="J36" s="204"/>
      <c r="K36" s="204"/>
      <c r="L36" s="205"/>
    </row>
    <row r="37" spans="2:13" x14ac:dyDescent="0.25">
      <c r="B37" s="28">
        <v>25</v>
      </c>
      <c r="C37" s="29" t="str">
        <f>IF(J4="PRIMERO",DATOS!C27,IF(J4="SEGUNDO",DATOS!C56,IF(J4="TERCERO",DATOS!C85,IF(J4="CUARTO",DATOS!C114,IF(J4="QUINTO",DATOS!C143,IF(J4="SEXTO",DATOS!C172," "))))))</f>
        <v xml:space="preserve"> </v>
      </c>
      <c r="D37" s="30"/>
      <c r="E37" s="32"/>
      <c r="F37" s="32"/>
      <c r="G37" s="33"/>
      <c r="H37" s="203"/>
      <c r="I37" s="204"/>
      <c r="J37" s="204"/>
      <c r="K37" s="204"/>
      <c r="L37" s="205"/>
    </row>
    <row r="38" spans="2:13" x14ac:dyDescent="0.25">
      <c r="B38" s="28">
        <v>26</v>
      </c>
      <c r="C38" s="29" t="str">
        <f>IF(J4="PRIMERO",DATOS!C28,IF(J4="SEGUNDO",DATOS!C57,IF(J4="TERCERO",DATOS!C86,IF(J4="CUARTO",DATOS!C115,IF(J4="QUINTO",DATOS!C144,IF(J4="SEXTO",DATOS!C173," "))))))</f>
        <v xml:space="preserve"> </v>
      </c>
      <c r="D38" s="30"/>
      <c r="E38" s="32"/>
      <c r="F38" s="32"/>
      <c r="G38" s="33"/>
      <c r="H38" s="203"/>
      <c r="I38" s="204"/>
      <c r="J38" s="204"/>
      <c r="K38" s="204"/>
      <c r="L38" s="205"/>
    </row>
    <row r="39" spans="2:13" ht="15.75" thickBot="1" x14ac:dyDescent="0.3">
      <c r="B39" s="36">
        <v>27</v>
      </c>
      <c r="C39" s="37" t="str">
        <f>IF(J4="PRIMERO",DATOS!C29,IF(J4="SEGUNDO",DATOS!C58,IF(J4="TERCERO",DATOS!C87,IF(J4="CUARTO",DATOS!C116,IF(J4="QUINTO",DATOS!C145,IF(J4="SEXTO",DATOS!C174," "))))))</f>
        <v xml:space="preserve"> </v>
      </c>
      <c r="D39" s="38"/>
      <c r="E39" s="39"/>
      <c r="F39" s="39"/>
      <c r="G39" s="40"/>
      <c r="H39" s="209"/>
      <c r="I39" s="210"/>
      <c r="J39" s="210"/>
      <c r="K39" s="210"/>
      <c r="L39" s="211"/>
    </row>
    <row r="40" spans="2:13" ht="15.75" thickBot="1" x14ac:dyDescent="0.3">
      <c r="H40" s="16"/>
      <c r="I40" s="16"/>
      <c r="J40" s="16"/>
      <c r="K40" s="16"/>
      <c r="L40" s="16"/>
    </row>
    <row r="41" spans="2:13" ht="15.75" thickBot="1" x14ac:dyDescent="0.3">
      <c r="B41" s="190" t="s">
        <v>54</v>
      </c>
      <c r="C41" s="191"/>
      <c r="D41" s="212"/>
      <c r="E41" s="213"/>
      <c r="F41" s="213"/>
      <c r="G41" s="213"/>
      <c r="H41" s="213"/>
      <c r="I41" s="213"/>
      <c r="J41" s="213"/>
      <c r="K41" s="213"/>
      <c r="L41" s="214"/>
      <c r="M41" s="46"/>
    </row>
    <row r="42" spans="2:13" x14ac:dyDescent="0.25">
      <c r="D42" s="215"/>
      <c r="E42" s="216"/>
      <c r="F42" s="216"/>
      <c r="G42" s="216"/>
      <c r="H42" s="216"/>
      <c r="I42" s="216"/>
      <c r="J42" s="216"/>
      <c r="K42" s="216"/>
      <c r="L42" s="217"/>
      <c r="M42" s="46"/>
    </row>
    <row r="43" spans="2:13" ht="34.5" customHeight="1" thickBot="1" x14ac:dyDescent="0.3">
      <c r="D43" s="218"/>
      <c r="E43" s="219"/>
      <c r="F43" s="219"/>
      <c r="G43" s="219"/>
      <c r="H43" s="219"/>
      <c r="I43" s="219"/>
      <c r="J43" s="219"/>
      <c r="K43" s="219"/>
      <c r="L43" s="220"/>
      <c r="M43" s="46"/>
    </row>
    <row r="44" spans="2:13" ht="2.25" customHeight="1" x14ac:dyDescent="0.25"/>
    <row r="47" spans="2:13" ht="27" customHeight="1" x14ac:dyDescent="0.25"/>
  </sheetData>
  <mergeCells count="35">
    <mergeCell ref="H37:L37"/>
    <mergeCell ref="H38:L38"/>
    <mergeCell ref="H39:L39"/>
    <mergeCell ref="D41:L43"/>
    <mergeCell ref="H32:L32"/>
    <mergeCell ref="H33:L33"/>
    <mergeCell ref="H34:L34"/>
    <mergeCell ref="H35:L35"/>
    <mergeCell ref="H36:L36"/>
    <mergeCell ref="H27:L27"/>
    <mergeCell ref="H28:L28"/>
    <mergeCell ref="H29:L29"/>
    <mergeCell ref="H30:L30"/>
    <mergeCell ref="H31:L31"/>
    <mergeCell ref="D2:F2"/>
    <mergeCell ref="H13:L13"/>
    <mergeCell ref="H14:L14"/>
    <mergeCell ref="H15:L15"/>
    <mergeCell ref="H16:L16"/>
    <mergeCell ref="B41:C41"/>
    <mergeCell ref="C10:M10"/>
    <mergeCell ref="H12:L12"/>
    <mergeCell ref="D8:K8"/>
    <mergeCell ref="D11:G11"/>
    <mergeCell ref="H11:L11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&amp;LConsejería de Educación, 
Cultura y Universidades.&amp;CCBM Ntra. Sra. de los Angeles
El Esparragal-Murcia&amp;RC/Limonar, 2
C.P. 30.163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DATOS!$G$3:$G$4</xm:f>
          </x14:formula1>
          <xm:sqref>E13:G39</xm:sqref>
        </x14:dataValidation>
        <x14:dataValidation type="list" allowBlank="1" showInputMessage="1" showErrorMessage="1">
          <x14:formula1>
            <xm:f>[1]DATOS!#REF!</xm:f>
          </x14:formula1>
          <xm:sqref>J5</xm:sqref>
        </x14:dataValidation>
        <x14:dataValidation type="list" allowBlank="1" showInputMessage="1" showErrorMessage="1">
          <x14:formula1>
            <xm:f>[1]DATOS!#REF!</xm:f>
          </x14:formula1>
          <xm:sqref>D5:G5</xm:sqref>
        </x14:dataValidation>
        <x14:dataValidation type="list" allowBlank="1" showInputMessage="1" showErrorMessage="1">
          <x14:formula1>
            <xm:f>DATOS!$E$3:$E$5</xm:f>
          </x14:formula1>
          <xm:sqref>D13:D39</xm:sqref>
        </x14:dataValidation>
        <x14:dataValidation type="list" allowBlank="1" showInputMessage="1" showErrorMessage="1">
          <x14:formula1>
            <xm:f>DATOS!$G$8:$G$13</xm:f>
          </x14:formula1>
          <xm:sqref>D4</xm:sqref>
        </x14:dataValidation>
        <x14:dataValidation type="list" allowBlank="1" showInputMessage="1" showErrorMessage="1">
          <x14:formula1>
            <xm:f>DATOS!$E$25:$E$30</xm:f>
          </x14:formula1>
          <xm:sqref>D8:K8</xm:sqref>
        </x14:dataValidation>
        <x14:dataValidation type="list" allowBlank="1" showInputMessage="1" showErrorMessage="1">
          <x14:formula1>
            <xm:f>DATOS!$E$51:$E$54</xm:f>
          </x14:formula1>
          <xm:sqref>D2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53"/>
  <sheetViews>
    <sheetView showGridLines="0" zoomScale="110" zoomScaleNormal="110" workbookViewId="0">
      <pane ySplit="10" topLeftCell="A11" activePane="bottomLeft" state="frozen"/>
      <selection pane="bottomLeft" activeCell="M2" sqref="M2"/>
    </sheetView>
  </sheetViews>
  <sheetFormatPr baseColWidth="10" defaultRowHeight="15" x14ac:dyDescent="0.25"/>
  <cols>
    <col min="1" max="1" width="2.42578125" customWidth="1"/>
    <col min="2" max="2" width="4.5703125" customWidth="1"/>
    <col min="3" max="3" width="38.28515625" customWidth="1"/>
    <col min="4" max="12" width="3.85546875" customWidth="1"/>
    <col min="13" max="16" width="3.7109375" customWidth="1"/>
  </cols>
  <sheetData>
    <row r="1" spans="2:16" ht="2.25" customHeight="1" thickBot="1" x14ac:dyDescent="0.3"/>
    <row r="2" spans="2:16" ht="16.5" thickBot="1" x14ac:dyDescent="0.3">
      <c r="C2" s="9" t="s">
        <v>52</v>
      </c>
      <c r="D2" s="196"/>
      <c r="E2" s="197"/>
      <c r="F2" s="198"/>
      <c r="H2" s="93" t="s">
        <v>83</v>
      </c>
      <c r="M2" s="95"/>
      <c r="N2" s="96"/>
      <c r="O2" s="41"/>
    </row>
    <row r="3" spans="2:16" ht="6" customHeight="1" thickBot="1" x14ac:dyDescent="0.3"/>
    <row r="4" spans="2:16" ht="15.75" thickBot="1" x14ac:dyDescent="0.3">
      <c r="C4" s="10" t="s">
        <v>43</v>
      </c>
      <c r="D4" s="178"/>
      <c r="E4" s="179"/>
      <c r="F4" s="179"/>
      <c r="G4" s="180"/>
      <c r="I4" s="10"/>
      <c r="J4" s="181">
        <f>D4</f>
        <v>0</v>
      </c>
      <c r="K4" s="15"/>
      <c r="L4" s="15"/>
    </row>
    <row r="5" spans="2:16" ht="3.75" customHeight="1" thickBot="1" x14ac:dyDescent="0.3">
      <c r="C5" s="11"/>
      <c r="D5" s="16"/>
      <c r="E5" s="16"/>
      <c r="F5" s="16"/>
      <c r="G5" s="16"/>
      <c r="H5" s="16"/>
      <c r="I5" s="16"/>
      <c r="J5" s="16"/>
      <c r="K5" s="16"/>
      <c r="L5" s="15"/>
    </row>
    <row r="6" spans="2:16" ht="15" customHeight="1" thickBot="1" x14ac:dyDescent="0.3">
      <c r="C6" s="17" t="s">
        <v>44</v>
      </c>
      <c r="D6" s="196"/>
      <c r="E6" s="197"/>
      <c r="F6" s="197"/>
      <c r="G6" s="197"/>
      <c r="H6" s="197"/>
      <c r="I6" s="197"/>
      <c r="J6" s="197"/>
      <c r="K6" s="198"/>
    </row>
    <row r="7" spans="2:16" ht="5.25" customHeight="1" x14ac:dyDescent="0.25">
      <c r="C7" s="17"/>
      <c r="D7" s="16"/>
      <c r="E7" s="16"/>
      <c r="F7" s="16"/>
      <c r="G7" s="16"/>
      <c r="H7" s="16"/>
      <c r="I7" s="16"/>
      <c r="J7" s="16"/>
      <c r="K7" s="16"/>
    </row>
    <row r="8" spans="2:16" ht="33.75" customHeight="1" x14ac:dyDescent="0.25">
      <c r="C8" s="192" t="s">
        <v>85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</row>
    <row r="9" spans="2:16" ht="3" customHeight="1" thickBot="1" x14ac:dyDescent="0.3">
      <c r="C9" s="9"/>
      <c r="D9" s="49"/>
      <c r="E9" s="49"/>
      <c r="F9" s="49"/>
      <c r="G9" s="49"/>
      <c r="H9" s="49"/>
      <c r="I9" s="50"/>
      <c r="J9" s="50"/>
      <c r="K9" s="50"/>
      <c r="L9" s="50"/>
    </row>
    <row r="10" spans="2:16" ht="27" customHeight="1" thickBot="1" x14ac:dyDescent="0.3">
      <c r="B10" s="18" t="s">
        <v>46</v>
      </c>
      <c r="C10" s="19" t="s">
        <v>47</v>
      </c>
      <c r="D10" s="61" t="s">
        <v>61</v>
      </c>
      <c r="E10" s="62" t="s">
        <v>62</v>
      </c>
      <c r="F10" s="62" t="s">
        <v>63</v>
      </c>
      <c r="G10" s="62" t="s">
        <v>64</v>
      </c>
      <c r="H10" s="63" t="s">
        <v>65</v>
      </c>
      <c r="I10" s="63" t="s">
        <v>66</v>
      </c>
      <c r="J10" s="63" t="s">
        <v>67</v>
      </c>
      <c r="K10" s="63" t="s">
        <v>69</v>
      </c>
      <c r="L10" s="187" t="s">
        <v>68</v>
      </c>
      <c r="M10" s="64" t="s">
        <v>70</v>
      </c>
      <c r="N10" s="177" t="s">
        <v>159</v>
      </c>
      <c r="O10" s="184" t="s">
        <v>153</v>
      </c>
      <c r="P10" s="65" t="s">
        <v>71</v>
      </c>
    </row>
    <row r="11" spans="2:16" ht="14.25" customHeight="1" x14ac:dyDescent="0.25">
      <c r="B11" s="171">
        <v>1</v>
      </c>
      <c r="C11" s="172" t="str">
        <f>IF(J4="PRIMERO",DATOS!C3,IF(J4="SEGUNDO",DATOS!C32,IF(J4="TERCERO",DATOS!C61,IF(J4="CUARTO",DATOS!C90,IF(J4="QUINTO",DATOS!C119,IF(J4="SEXTO",DATOS!C148," "))))))</f>
        <v xml:space="preserve"> </v>
      </c>
      <c r="D11" s="54"/>
      <c r="E11" s="35"/>
      <c r="F11" s="34"/>
      <c r="G11" s="55"/>
      <c r="H11" s="56"/>
      <c r="I11" s="56"/>
      <c r="J11" s="56"/>
      <c r="K11" s="56"/>
      <c r="L11" s="57"/>
      <c r="M11" s="60"/>
      <c r="N11" s="60"/>
      <c r="O11" s="185"/>
      <c r="P11" s="23"/>
    </row>
    <row r="12" spans="2:16" ht="14.25" customHeight="1" x14ac:dyDescent="0.25">
      <c r="B12" s="173">
        <v>2</v>
      </c>
      <c r="C12" s="174" t="str">
        <f>IF(J4="PRIMERO",DATOS!C4,IF(J4="SEGUNDO",DATOS!C33,IF(J4="TERCERO",DATOS!C62,IF(J4="CUARTO",DATOS!C91,IF(J4="QUINTO",DATOS!C120,IF(J4="SEXTO",DATOS!C149," "))))))</f>
        <v xml:space="preserve"> </v>
      </c>
      <c r="D12" s="30"/>
      <c r="E12" s="31"/>
      <c r="F12" s="32"/>
      <c r="G12" s="51"/>
      <c r="H12" s="53"/>
      <c r="I12" s="53"/>
      <c r="J12" s="53"/>
      <c r="K12" s="53"/>
      <c r="L12" s="58"/>
      <c r="M12" s="59"/>
      <c r="N12" s="59"/>
      <c r="O12" s="186"/>
      <c r="P12" s="29"/>
    </row>
    <row r="13" spans="2:16" ht="14.25" customHeight="1" x14ac:dyDescent="0.25">
      <c r="B13" s="173">
        <v>3</v>
      </c>
      <c r="C13" s="174" t="str">
        <f>IF(J4="PRIMERO",DATOS!C5,IF(J4="SEGUNDO",DATOS!C34,IF(J4="TERCERO",DATOS!C63,IF(J4="CUARTO",DATOS!C92,IF(J4="QUINTO",DATOS!C121,IF(J4="SEXTO",DATOS!C150," "))))))</f>
        <v xml:space="preserve"> </v>
      </c>
      <c r="D13" s="30"/>
      <c r="E13" s="32"/>
      <c r="F13" s="32"/>
      <c r="G13" s="51"/>
      <c r="H13" s="53"/>
      <c r="I13" s="53"/>
      <c r="J13" s="53"/>
      <c r="K13" s="53"/>
      <c r="L13" s="58"/>
      <c r="M13" s="59"/>
      <c r="N13" s="59"/>
      <c r="O13" s="186"/>
      <c r="P13" s="29"/>
    </row>
    <row r="14" spans="2:16" ht="14.25" customHeight="1" x14ac:dyDescent="0.25">
      <c r="B14" s="173">
        <v>4</v>
      </c>
      <c r="C14" s="174" t="str">
        <f>IF(J4="PRIMERO",DATOS!C6,IF(J4="SEGUNDO",DATOS!C35,IF(J4="TERCERO",DATOS!C64,IF(J4="CUARTO",DATOS!C93,IF(J4="QUINTO",DATOS!C122,IF(J4="SEXTO",DATOS!C151," "))))))</f>
        <v xml:space="preserve"> </v>
      </c>
      <c r="D14" s="30"/>
      <c r="E14" s="32"/>
      <c r="F14" s="32"/>
      <c r="G14" s="51"/>
      <c r="H14" s="53"/>
      <c r="I14" s="53"/>
      <c r="J14" s="53"/>
      <c r="K14" s="53"/>
      <c r="L14" s="58"/>
      <c r="M14" s="59"/>
      <c r="N14" s="59"/>
      <c r="O14" s="186"/>
      <c r="P14" s="29"/>
    </row>
    <row r="15" spans="2:16" ht="14.25" customHeight="1" x14ac:dyDescent="0.25">
      <c r="B15" s="173">
        <v>5</v>
      </c>
      <c r="C15" s="174" t="str">
        <f>IF(J4="PRIMERO",DATOS!C7,IF(J4="SEGUNDO",DATOS!C36,IF(J4="TERCERO",DATOS!C65,IF(J4="CUARTO",DATOS!C94,IF(J4="QUINTO",DATOS!C123,IF(J4="SEXTO",DATOS!C152," "))))))</f>
        <v xml:space="preserve"> </v>
      </c>
      <c r="D15" s="30"/>
      <c r="E15" s="32"/>
      <c r="F15" s="32"/>
      <c r="G15" s="51"/>
      <c r="H15" s="53"/>
      <c r="I15" s="53"/>
      <c r="J15" s="53"/>
      <c r="K15" s="53"/>
      <c r="L15" s="58"/>
      <c r="M15" s="59"/>
      <c r="N15" s="59"/>
      <c r="O15" s="186"/>
      <c r="P15" s="29"/>
    </row>
    <row r="16" spans="2:16" ht="14.25" customHeight="1" x14ac:dyDescent="0.25">
      <c r="B16" s="173">
        <v>6</v>
      </c>
      <c r="C16" s="174" t="str">
        <f>IF(J4="PRIMERO",DATOS!C8,IF(J4="SEGUNDO",DATOS!C37,IF(J4="TERCERO",DATOS!C66,IF(J4="CUARTO",DATOS!C95,IF(J4="QUINTO",DATOS!C124,IF(J4="SEXTO",DATOS!C153," "))))))</f>
        <v xml:space="preserve"> </v>
      </c>
      <c r="D16" s="30"/>
      <c r="E16" s="32"/>
      <c r="F16" s="32"/>
      <c r="G16" s="51"/>
      <c r="H16" s="53"/>
      <c r="I16" s="53"/>
      <c r="J16" s="53"/>
      <c r="K16" s="53"/>
      <c r="L16" s="58"/>
      <c r="M16" s="59"/>
      <c r="N16" s="59"/>
      <c r="O16" s="186"/>
      <c r="P16" s="29"/>
    </row>
    <row r="17" spans="2:16" ht="14.25" customHeight="1" x14ac:dyDescent="0.25">
      <c r="B17" s="173">
        <v>7</v>
      </c>
      <c r="C17" s="174" t="str">
        <f>IF(J4="PRIMERO",DATOS!C9,IF(J4="SEGUNDO",DATOS!C38,IF(J4="TERCERO",DATOS!C67,IF(J4="CUARTO",DATOS!C96,IF(J4="QUINTO",DATOS!C125,IF(J4="SEXTO",DATOS!C154," "))))))</f>
        <v xml:space="preserve"> </v>
      </c>
      <c r="D17" s="30"/>
      <c r="E17" s="32"/>
      <c r="F17" s="32"/>
      <c r="G17" s="51"/>
      <c r="H17" s="42"/>
      <c r="I17" s="42"/>
      <c r="J17" s="42"/>
      <c r="K17" s="42"/>
      <c r="L17" s="66"/>
      <c r="M17" s="32"/>
      <c r="N17" s="32"/>
      <c r="O17" s="51"/>
      <c r="P17" s="33"/>
    </row>
    <row r="18" spans="2:16" ht="14.25" customHeight="1" x14ac:dyDescent="0.25">
      <c r="B18" s="173">
        <v>8</v>
      </c>
      <c r="C18" s="174" t="str">
        <f>IF(J4="PRIMERO",DATOS!C10,IF(J4="SEGUNDO",DATOS!C39,IF(J4="TERCERO",DATOS!C68,IF(J4="CUARTO",DATOS!C97,IF(J4="QUINTO",DATOS!C126,IF(J4="SEXTO",DATOS!C155," "))))))</f>
        <v xml:space="preserve"> </v>
      </c>
      <c r="D18" s="30"/>
      <c r="E18" s="32"/>
      <c r="F18" s="32"/>
      <c r="G18" s="51"/>
      <c r="H18" s="42"/>
      <c r="I18" s="42"/>
      <c r="J18" s="42"/>
      <c r="K18" s="42"/>
      <c r="L18" s="66"/>
      <c r="M18" s="32"/>
      <c r="N18" s="32"/>
      <c r="O18" s="51"/>
      <c r="P18" s="33"/>
    </row>
    <row r="19" spans="2:16" ht="14.25" customHeight="1" x14ac:dyDescent="0.25">
      <c r="B19" s="173">
        <v>9</v>
      </c>
      <c r="C19" s="174" t="str">
        <f>IF(J4="PRIMERO",DATOS!C11,IF(J4="SEGUNDO",DATOS!C40,IF(J4="TERCERO",DATOS!C69,IF(J4="CUARTO",DATOS!C98,IF(J4="QUINTO",DATOS!C127,IF(J4="SEXTO",DATOS!C156," "))))))</f>
        <v xml:space="preserve"> </v>
      </c>
      <c r="D19" s="30"/>
      <c r="E19" s="34"/>
      <c r="F19" s="32"/>
      <c r="G19" s="51"/>
      <c r="H19" s="42"/>
      <c r="I19" s="42"/>
      <c r="J19" s="42"/>
      <c r="K19" s="42"/>
      <c r="L19" s="66"/>
      <c r="M19" s="32"/>
      <c r="N19" s="32"/>
      <c r="O19" s="51"/>
      <c r="P19" s="33"/>
    </row>
    <row r="20" spans="2:16" ht="14.25" customHeight="1" x14ac:dyDescent="0.25">
      <c r="B20" s="173">
        <v>10</v>
      </c>
      <c r="C20" s="174" t="str">
        <f>IF(J4="PRIMERO",DATOS!C12,IF(J4="SEGUNDO",DATOS!C41,IF(J4="TERCERO",DATOS!C70,IF(J4="CUARTO",DATOS!C99,IF(J4="QUINTO",DATOS!C128,IF(J4="SEXTO",DATOS!C157," "))))))</f>
        <v xml:space="preserve"> </v>
      </c>
      <c r="D20" s="30"/>
      <c r="E20" s="35"/>
      <c r="F20" s="32"/>
      <c r="G20" s="51"/>
      <c r="H20" s="42"/>
      <c r="I20" s="42"/>
      <c r="J20" s="42"/>
      <c r="K20" s="42"/>
      <c r="L20" s="66"/>
      <c r="M20" s="32"/>
      <c r="N20" s="32"/>
      <c r="O20" s="51"/>
      <c r="P20" s="33"/>
    </row>
    <row r="21" spans="2:16" ht="14.25" customHeight="1" x14ac:dyDescent="0.25">
      <c r="B21" s="173">
        <v>11</v>
      </c>
      <c r="C21" s="174" t="str">
        <f>IF(J4="PRIMERO",DATOS!C13,IF(J4="SEGUNDO",DATOS!C42,IF(J4="TERCERO",DATOS!C71,IF(J4="CUARTO",DATOS!C100,IF(J4="QUINTO",DATOS!C129,IF(J4="SEXTO",DATOS!C158," "))))))</f>
        <v xml:space="preserve"> </v>
      </c>
      <c r="D21" s="30"/>
      <c r="E21" s="32"/>
      <c r="F21" s="32"/>
      <c r="G21" s="51"/>
      <c r="H21" s="42"/>
      <c r="I21" s="42"/>
      <c r="J21" s="42"/>
      <c r="K21" s="42"/>
      <c r="L21" s="66"/>
      <c r="M21" s="32"/>
      <c r="N21" s="32"/>
      <c r="O21" s="51"/>
      <c r="P21" s="33"/>
    </row>
    <row r="22" spans="2:16" ht="14.25" customHeight="1" x14ac:dyDescent="0.25">
      <c r="B22" s="173">
        <v>12</v>
      </c>
      <c r="C22" s="174" t="str">
        <f>IF(J4="PRIMERO",DATOS!C14,IF(J4="SEGUNDO",DATOS!C43,IF(J4="TERCERO",DATOS!C72,IF(J4="CUARTO",DATOS!C101,IF(J4="QUINTO",DATOS!C130,IF(J4="SEXTO",DATOS!C159," "))))))</f>
        <v xml:space="preserve"> </v>
      </c>
      <c r="D22" s="30"/>
      <c r="E22" s="32"/>
      <c r="F22" s="32"/>
      <c r="G22" s="51"/>
      <c r="H22" s="42"/>
      <c r="I22" s="42"/>
      <c r="J22" s="42"/>
      <c r="K22" s="42"/>
      <c r="L22" s="66"/>
      <c r="M22" s="32"/>
      <c r="N22" s="32"/>
      <c r="O22" s="51"/>
      <c r="P22" s="33"/>
    </row>
    <row r="23" spans="2:16" ht="14.25" customHeight="1" x14ac:dyDescent="0.25">
      <c r="B23" s="173">
        <v>13</v>
      </c>
      <c r="C23" s="174" t="str">
        <f>IF(J4="PRIMERO",DATOS!C15,IF(J4="SEGUNDO",DATOS!C44,IF(J4="TERCERO",DATOS!C73,IF(J4="CUARTO",DATOS!C102,IF(J4="QUINTO",DATOS!C131,IF(J4="SEXTO",DATOS!C160," "))))))</f>
        <v xml:space="preserve"> </v>
      </c>
      <c r="D23" s="30"/>
      <c r="E23" s="32"/>
      <c r="F23" s="32"/>
      <c r="G23" s="51"/>
      <c r="H23" s="42"/>
      <c r="I23" s="42"/>
      <c r="J23" s="42"/>
      <c r="K23" s="42"/>
      <c r="L23" s="66"/>
      <c r="M23" s="32"/>
      <c r="N23" s="32"/>
      <c r="O23" s="51"/>
      <c r="P23" s="33"/>
    </row>
    <row r="24" spans="2:16" ht="14.25" customHeight="1" x14ac:dyDescent="0.25">
      <c r="B24" s="173">
        <v>14</v>
      </c>
      <c r="C24" s="174" t="str">
        <f>IF(J4="PRIMERO",DATOS!C16,IF(J4="SEGUNDO",DATOS!C45,IF(J4="TERCERO",DATOS!C74,IF(J4="CUARTO",DATOS!C103,IF(J4="QUINTO",DATOS!C132,IF(J4="SEXTO",DATOS!C161," "))))))</f>
        <v xml:space="preserve"> </v>
      </c>
      <c r="D24" s="30"/>
      <c r="E24" s="32"/>
      <c r="F24" s="32"/>
      <c r="G24" s="51"/>
      <c r="H24" s="42"/>
      <c r="I24" s="42"/>
      <c r="J24" s="42"/>
      <c r="K24" s="42"/>
      <c r="L24" s="66"/>
      <c r="M24" s="32"/>
      <c r="N24" s="32"/>
      <c r="O24" s="51"/>
      <c r="P24" s="33"/>
    </row>
    <row r="25" spans="2:16" ht="14.25" customHeight="1" x14ac:dyDescent="0.25">
      <c r="B25" s="173">
        <v>15</v>
      </c>
      <c r="C25" s="174" t="str">
        <f>IF(J4="PRIMERO",DATOS!C17,IF(J4="SEGUNDO",DATOS!C46,IF(J4="TERCERO",DATOS!C75,IF(J4="CUARTO",DATOS!C104,IF(J4="QUINTO",DATOS!C133,IF(J4="SEXTO",DATOS!C162," "))))))</f>
        <v xml:space="preserve"> </v>
      </c>
      <c r="D25" s="30"/>
      <c r="E25" s="34"/>
      <c r="F25" s="32"/>
      <c r="G25" s="51"/>
      <c r="H25" s="42"/>
      <c r="I25" s="42"/>
      <c r="J25" s="42"/>
      <c r="K25" s="42"/>
      <c r="L25" s="66"/>
      <c r="M25" s="32"/>
      <c r="N25" s="32"/>
      <c r="O25" s="51"/>
      <c r="P25" s="33"/>
    </row>
    <row r="26" spans="2:16" ht="14.25" customHeight="1" x14ac:dyDescent="0.25">
      <c r="B26" s="173">
        <v>16</v>
      </c>
      <c r="C26" s="174" t="str">
        <f>IF(J4="PRIMERO",DATOS!C18,IF(J4="SEGUNDO",DATOS!C47,IF(J4="TERCERO",DATOS!C76,IF(J4="CUARTO",DATOS!C105,IF(J4="QUINTO",DATOS!C134,IF(J4="SEXTO",DATOS!C163," "))))))</f>
        <v xml:space="preserve"> </v>
      </c>
      <c r="D26" s="30"/>
      <c r="E26" s="32"/>
      <c r="F26" s="32"/>
      <c r="G26" s="51"/>
      <c r="H26" s="42"/>
      <c r="I26" s="42"/>
      <c r="J26" s="42"/>
      <c r="K26" s="42"/>
      <c r="L26" s="66"/>
      <c r="M26" s="32"/>
      <c r="N26" s="32"/>
      <c r="O26" s="51"/>
      <c r="P26" s="33"/>
    </row>
    <row r="27" spans="2:16" ht="14.25" customHeight="1" x14ac:dyDescent="0.25">
      <c r="B27" s="173">
        <v>17</v>
      </c>
      <c r="C27" s="174" t="str">
        <f>IF(J4="PRIMERO",DATOS!C19,IF(J4="SEGUNDO",DATOS!C48,IF(J4="TERCERO",DATOS!C77,IF(J4="CUARTO",DATOS!C106,IF(J4="QUINTO",DATOS!C135,IF(J4="SEXTO",DATOS!C164," "))))))</f>
        <v xml:space="preserve"> </v>
      </c>
      <c r="D27" s="30"/>
      <c r="E27" s="32"/>
      <c r="F27" s="32"/>
      <c r="G27" s="51"/>
      <c r="H27" s="42"/>
      <c r="I27" s="42"/>
      <c r="J27" s="42"/>
      <c r="K27" s="42"/>
      <c r="L27" s="66"/>
      <c r="M27" s="32"/>
      <c r="N27" s="32"/>
      <c r="O27" s="51"/>
      <c r="P27" s="33"/>
    </row>
    <row r="28" spans="2:16" ht="14.25" customHeight="1" x14ac:dyDescent="0.25">
      <c r="B28" s="173">
        <v>18</v>
      </c>
      <c r="C28" s="174" t="str">
        <f>IF(J4="PRIMERO",DATOS!C20,IF(J4="SEGUNDO",DATOS!C49,IF(J4="TERCERO",DATOS!C78,IF(J4="CUARTO",DATOS!C107,IF(J4="QUINTO",DATOS!C136,IF(J4="SEXTO",DATOS!C165," "))))))</f>
        <v xml:space="preserve"> </v>
      </c>
      <c r="D28" s="30"/>
      <c r="E28" s="32"/>
      <c r="F28" s="32"/>
      <c r="G28" s="51"/>
      <c r="H28" s="42"/>
      <c r="I28" s="42"/>
      <c r="J28" s="42"/>
      <c r="K28" s="42"/>
      <c r="L28" s="66"/>
      <c r="M28" s="32"/>
      <c r="N28" s="32"/>
      <c r="O28" s="51"/>
      <c r="P28" s="33"/>
    </row>
    <row r="29" spans="2:16" ht="14.25" customHeight="1" x14ac:dyDescent="0.25">
      <c r="B29" s="173">
        <v>19</v>
      </c>
      <c r="C29" s="174" t="str">
        <f>IF(J4="PRIMERO",DATOS!C21,IF(J4="SEGUNDO",DATOS!C50,IF(J4="TERCERO",DATOS!C79,IF(J4="CUARTO",DATOS!C108,IF(J4="QUINTO",DATOS!C137,IF(J4="SEXTO",DATOS!C166," "))))))</f>
        <v xml:space="preserve"> </v>
      </c>
      <c r="D29" s="30"/>
      <c r="E29" s="32"/>
      <c r="F29" s="32"/>
      <c r="G29" s="51"/>
      <c r="H29" s="42"/>
      <c r="I29" s="42"/>
      <c r="J29" s="42"/>
      <c r="K29" s="42"/>
      <c r="L29" s="66"/>
      <c r="M29" s="32"/>
      <c r="N29" s="32"/>
      <c r="O29" s="51"/>
      <c r="P29" s="33"/>
    </row>
    <row r="30" spans="2:16" ht="14.25" customHeight="1" x14ac:dyDescent="0.25">
      <c r="B30" s="173">
        <v>20</v>
      </c>
      <c r="C30" s="174" t="str">
        <f>IF(J4="PRIMERO",DATOS!C22,IF(J4="SEGUNDO",DATOS!C51,IF(J4="TERCERO",DATOS!C80,IF(J4="CUARTO",DATOS!C109,IF(J4="QUINTO",DATOS!C138,IF(J4="SEXTO",DATOS!C167," "))))))</f>
        <v xml:space="preserve"> </v>
      </c>
      <c r="D30" s="30"/>
      <c r="E30" s="32"/>
      <c r="F30" s="32"/>
      <c r="G30" s="51"/>
      <c r="H30" s="42"/>
      <c r="I30" s="42"/>
      <c r="J30" s="42"/>
      <c r="K30" s="42"/>
      <c r="L30" s="66"/>
      <c r="M30" s="32"/>
      <c r="N30" s="32"/>
      <c r="O30" s="51"/>
      <c r="P30" s="33"/>
    </row>
    <row r="31" spans="2:16" ht="14.25" customHeight="1" x14ac:dyDescent="0.25">
      <c r="B31" s="173">
        <v>21</v>
      </c>
      <c r="C31" s="174" t="str">
        <f>IF(J4="PRIMERO",DATOS!C23,IF(J4="SEGUNDO",DATOS!C52,IF(J4="TERCERO",DATOS!C81,IF(J4="CUARTO",DATOS!C110,IF(J4="QUINTO",DATOS!C139,IF(J4="SEXTO",DATOS!C168," "))))))</f>
        <v xml:space="preserve"> </v>
      </c>
      <c r="D31" s="30"/>
      <c r="E31" s="32"/>
      <c r="F31" s="32"/>
      <c r="G31" s="51"/>
      <c r="H31" s="42"/>
      <c r="I31" s="42"/>
      <c r="J31" s="42"/>
      <c r="K31" s="42"/>
      <c r="L31" s="66"/>
      <c r="M31" s="32"/>
      <c r="N31" s="32"/>
      <c r="O31" s="51"/>
      <c r="P31" s="33"/>
    </row>
    <row r="32" spans="2:16" ht="14.25" customHeight="1" x14ac:dyDescent="0.25">
      <c r="B32" s="173">
        <v>22</v>
      </c>
      <c r="C32" s="174" t="str">
        <f>IF(J4="PRIMERO",DATOS!C24,IF(J4="SEGUNDO",DATOS!C53,IF(J4="TERCERO",DATOS!C82,IF(J4="CUARTO",DATOS!C111,IF(J4="QUINTO",DATOS!C140,IF(J4="SEXTO",DATOS!C169," "))))))</f>
        <v xml:space="preserve"> </v>
      </c>
      <c r="D32" s="30"/>
      <c r="E32" s="32"/>
      <c r="F32" s="32"/>
      <c r="G32" s="51"/>
      <c r="H32" s="42"/>
      <c r="I32" s="42"/>
      <c r="J32" s="42"/>
      <c r="K32" s="42"/>
      <c r="L32" s="66"/>
      <c r="M32" s="32"/>
      <c r="N32" s="32"/>
      <c r="O32" s="51"/>
      <c r="P32" s="33"/>
    </row>
    <row r="33" spans="2:16" ht="14.25" customHeight="1" x14ac:dyDescent="0.25">
      <c r="B33" s="173">
        <v>23</v>
      </c>
      <c r="C33" s="174" t="str">
        <f>IF(J4="PRIMERO",DATOS!C25,IF(J4="SEGUNDO",DATOS!C54,IF(J4="TERCERO",DATOS!C83,IF(J4="CUARTO",DATOS!C112,IF(J4="QUINTO",DATOS!C141,IF(J4="SEXTO",DATOS!C170," "))))))</f>
        <v xml:space="preserve"> </v>
      </c>
      <c r="D33" s="30"/>
      <c r="E33" s="32"/>
      <c r="F33" s="32"/>
      <c r="G33" s="51"/>
      <c r="H33" s="42"/>
      <c r="I33" s="42"/>
      <c r="J33" s="42"/>
      <c r="K33" s="42"/>
      <c r="L33" s="66"/>
      <c r="M33" s="32"/>
      <c r="N33" s="32"/>
      <c r="O33" s="51"/>
      <c r="P33" s="33"/>
    </row>
    <row r="34" spans="2:16" ht="14.25" customHeight="1" x14ac:dyDescent="0.25">
      <c r="B34" s="173">
        <v>24</v>
      </c>
      <c r="C34" s="174" t="str">
        <f>IF(J4="PRIMERO",DATOS!C26,IF(J4="SEGUNDO",DATOS!C55,IF(J4="TERCERO",DATOS!C84,IF(J4="CUARTO",DATOS!C113,IF(J4="QUINTO",DATOS!C142,IF(J4="SEXTO",DATOS!C171," "))))))</f>
        <v xml:space="preserve"> </v>
      </c>
      <c r="D34" s="30"/>
      <c r="E34" s="32"/>
      <c r="F34" s="32"/>
      <c r="G34" s="51"/>
      <c r="H34" s="42"/>
      <c r="I34" s="42"/>
      <c r="J34" s="42"/>
      <c r="K34" s="42"/>
      <c r="L34" s="66"/>
      <c r="M34" s="32"/>
      <c r="N34" s="32"/>
      <c r="O34" s="51"/>
      <c r="P34" s="33"/>
    </row>
    <row r="35" spans="2:16" ht="14.25" customHeight="1" x14ac:dyDescent="0.25">
      <c r="B35" s="173">
        <v>25</v>
      </c>
      <c r="C35" s="174" t="str">
        <f>IF(J4="PRIMERO",DATOS!C27,IF(J4="SEGUNDO",DATOS!C56,IF(J4="TERCERO",DATOS!C85,IF(J4="CUARTO",DATOS!C114,IF(J4="QUINTO",DATOS!C143,IF(J4="SEXTO",DATOS!C172," "))))))</f>
        <v xml:space="preserve"> </v>
      </c>
      <c r="D35" s="30"/>
      <c r="E35" s="32"/>
      <c r="F35" s="32"/>
      <c r="G35" s="51"/>
      <c r="H35" s="42"/>
      <c r="I35" s="42"/>
      <c r="J35" s="42"/>
      <c r="K35" s="42"/>
      <c r="L35" s="66"/>
      <c r="M35" s="32"/>
      <c r="N35" s="32"/>
      <c r="O35" s="51"/>
      <c r="P35" s="33"/>
    </row>
    <row r="36" spans="2:16" ht="14.25" customHeight="1" x14ac:dyDescent="0.25">
      <c r="B36" s="173">
        <v>26</v>
      </c>
      <c r="C36" s="174" t="str">
        <f>IF(J4="PRIMERO",DATOS!C28,IF(J4="SEGUNDO",DATOS!C57,IF(J4="TERCERO",DATOS!C86,IF(J4="CUARTO",DATOS!C115,IF(J4="QUINTO",DATOS!C144,IF(J4="SEXTO",DATOS!C173," "))))))</f>
        <v xml:space="preserve"> </v>
      </c>
      <c r="D36" s="30"/>
      <c r="E36" s="32"/>
      <c r="F36" s="32"/>
      <c r="G36" s="51"/>
      <c r="H36" s="42"/>
      <c r="I36" s="42"/>
      <c r="J36" s="42"/>
      <c r="K36" s="42"/>
      <c r="L36" s="66"/>
      <c r="M36" s="32"/>
      <c r="N36" s="32"/>
      <c r="O36" s="51"/>
      <c r="P36" s="33"/>
    </row>
    <row r="37" spans="2:16" ht="14.25" customHeight="1" thickBot="1" x14ac:dyDescent="0.3">
      <c r="B37" s="175">
        <v>27</v>
      </c>
      <c r="C37" s="176" t="str">
        <f>IF(J4="PRIMERO",DATOS!C29,IF(J4="SEGUNDO",DATOS!C58,IF(J4="TERCERO",DATOS!C87,IF(J4="CUARTO",DATOS!C116,IF(J4="QUINTO",DATOS!C145,IF(J4="SEXTO",DATOS!C174," "))))))</f>
        <v xml:space="preserve"> </v>
      </c>
      <c r="D37" s="38"/>
      <c r="E37" s="39"/>
      <c r="F37" s="39"/>
      <c r="G37" s="52"/>
      <c r="H37" s="43"/>
      <c r="I37" s="43"/>
      <c r="J37" s="43"/>
      <c r="K37" s="43"/>
      <c r="L37" s="67"/>
      <c r="M37" s="39"/>
      <c r="N37" s="39"/>
      <c r="O37" s="52"/>
      <c r="P37" s="40"/>
    </row>
    <row r="38" spans="2:16" x14ac:dyDescent="0.25">
      <c r="B38" s="68"/>
      <c r="C38" s="69" t="s">
        <v>72</v>
      </c>
      <c r="D38" s="80">
        <f>COUNTIF(D11:D37,"10")+COUNTIF(D11:D37,"9")</f>
        <v>0</v>
      </c>
      <c r="E38" s="81">
        <f t="shared" ref="E38:P38" si="0">COUNTIF(E11:E37,"10")+COUNTIF(E11:E37,"9")</f>
        <v>0</v>
      </c>
      <c r="F38" s="81">
        <f t="shared" si="0"/>
        <v>0</v>
      </c>
      <c r="G38" s="81">
        <f t="shared" si="0"/>
        <v>0</v>
      </c>
      <c r="H38" s="81">
        <f t="shared" si="0"/>
        <v>0</v>
      </c>
      <c r="I38" s="81">
        <f t="shared" si="0"/>
        <v>0</v>
      </c>
      <c r="J38" s="81">
        <f t="shared" si="0"/>
        <v>0</v>
      </c>
      <c r="K38" s="81">
        <f t="shared" si="0"/>
        <v>0</v>
      </c>
      <c r="L38" s="81">
        <f t="shared" si="0"/>
        <v>0</v>
      </c>
      <c r="M38" s="81">
        <f t="shared" si="0"/>
        <v>0</v>
      </c>
      <c r="N38" s="81">
        <f t="shared" si="0"/>
        <v>0</v>
      </c>
      <c r="O38" s="81">
        <f t="shared" si="0"/>
        <v>0</v>
      </c>
      <c r="P38" s="82">
        <f t="shared" si="0"/>
        <v>0</v>
      </c>
    </row>
    <row r="39" spans="2:16" x14ac:dyDescent="0.25">
      <c r="B39" s="70"/>
      <c r="C39" s="71" t="s">
        <v>73</v>
      </c>
      <c r="D39" s="83">
        <f>COUNTIF(D11:D37,"8")+COUNTIF(D11:D37,"7")</f>
        <v>0</v>
      </c>
      <c r="E39" s="84">
        <f t="shared" ref="E39:P39" si="1">COUNTIF(E11:E37,"8")+COUNTIF(E11:E37,"7")</f>
        <v>0</v>
      </c>
      <c r="F39" s="84">
        <f t="shared" si="1"/>
        <v>0</v>
      </c>
      <c r="G39" s="84">
        <f t="shared" si="1"/>
        <v>0</v>
      </c>
      <c r="H39" s="84">
        <f t="shared" si="1"/>
        <v>0</v>
      </c>
      <c r="I39" s="84">
        <f t="shared" si="1"/>
        <v>0</v>
      </c>
      <c r="J39" s="84">
        <f t="shared" si="1"/>
        <v>0</v>
      </c>
      <c r="K39" s="84">
        <f t="shared" si="1"/>
        <v>0</v>
      </c>
      <c r="L39" s="84">
        <f t="shared" si="1"/>
        <v>0</v>
      </c>
      <c r="M39" s="84">
        <f t="shared" si="1"/>
        <v>0</v>
      </c>
      <c r="N39" s="84">
        <f t="shared" si="1"/>
        <v>0</v>
      </c>
      <c r="O39" s="84">
        <f t="shared" si="1"/>
        <v>0</v>
      </c>
      <c r="P39" s="85">
        <f t="shared" si="1"/>
        <v>0</v>
      </c>
    </row>
    <row r="40" spans="2:16" x14ac:dyDescent="0.25">
      <c r="B40" s="70"/>
      <c r="C40" s="71" t="s">
        <v>74</v>
      </c>
      <c r="D40" s="83">
        <f>COUNTIF(D11:D37,"6")</f>
        <v>0</v>
      </c>
      <c r="E40" s="84">
        <f t="shared" ref="E40:P40" si="2">COUNTIF(E11:E37,"6")</f>
        <v>0</v>
      </c>
      <c r="F40" s="84">
        <f t="shared" si="2"/>
        <v>0</v>
      </c>
      <c r="G40" s="84">
        <f t="shared" si="2"/>
        <v>0</v>
      </c>
      <c r="H40" s="84">
        <f t="shared" si="2"/>
        <v>0</v>
      </c>
      <c r="I40" s="84">
        <f t="shared" si="2"/>
        <v>0</v>
      </c>
      <c r="J40" s="84">
        <f t="shared" si="2"/>
        <v>0</v>
      </c>
      <c r="K40" s="84">
        <f t="shared" si="2"/>
        <v>0</v>
      </c>
      <c r="L40" s="84">
        <f t="shared" si="2"/>
        <v>0</v>
      </c>
      <c r="M40" s="84">
        <f t="shared" si="2"/>
        <v>0</v>
      </c>
      <c r="N40" s="84">
        <f t="shared" si="2"/>
        <v>0</v>
      </c>
      <c r="O40" s="84">
        <f t="shared" si="2"/>
        <v>0</v>
      </c>
      <c r="P40" s="85">
        <f t="shared" si="2"/>
        <v>0</v>
      </c>
    </row>
    <row r="41" spans="2:16" ht="14.25" customHeight="1" x14ac:dyDescent="0.25">
      <c r="B41" s="70"/>
      <c r="C41" s="71" t="s">
        <v>75</v>
      </c>
      <c r="D41" s="83">
        <f>COUNTIF(D11:D37,"5")</f>
        <v>0</v>
      </c>
      <c r="E41" s="84">
        <f t="shared" ref="E41:P41" si="3">COUNTIF(E11:E37,"5")</f>
        <v>0</v>
      </c>
      <c r="F41" s="84">
        <f t="shared" si="3"/>
        <v>0</v>
      </c>
      <c r="G41" s="84">
        <f t="shared" si="3"/>
        <v>0</v>
      </c>
      <c r="H41" s="84">
        <f t="shared" si="3"/>
        <v>0</v>
      </c>
      <c r="I41" s="84">
        <f t="shared" si="3"/>
        <v>0</v>
      </c>
      <c r="J41" s="84">
        <f t="shared" si="3"/>
        <v>0</v>
      </c>
      <c r="K41" s="84">
        <f t="shared" si="3"/>
        <v>0</v>
      </c>
      <c r="L41" s="84">
        <f t="shared" si="3"/>
        <v>0</v>
      </c>
      <c r="M41" s="84">
        <f t="shared" si="3"/>
        <v>0</v>
      </c>
      <c r="N41" s="84">
        <f t="shared" si="3"/>
        <v>0</v>
      </c>
      <c r="O41" s="84">
        <f t="shared" si="3"/>
        <v>0</v>
      </c>
      <c r="P41" s="85">
        <f t="shared" si="3"/>
        <v>0</v>
      </c>
    </row>
    <row r="42" spans="2:16" ht="15" customHeight="1" thickBot="1" x14ac:dyDescent="0.3">
      <c r="B42" s="72"/>
      <c r="C42" s="73" t="s">
        <v>76</v>
      </c>
      <c r="D42" s="86">
        <f>COUNTIF(D11:D37,"4")+COUNTIF(D11:D37,"3")+COUNTIF(D11:D37,"2")+COUNTIF(D11:D37,"1")</f>
        <v>0</v>
      </c>
      <c r="E42" s="87">
        <f t="shared" ref="E42:P42" si="4">COUNTIF(E11:E37,"4")+COUNTIF(E11:E37,"3")+COUNTIF(E11:E37,"2")+COUNTIF(E11:E37,"1")</f>
        <v>0</v>
      </c>
      <c r="F42" s="87">
        <f t="shared" si="4"/>
        <v>0</v>
      </c>
      <c r="G42" s="87">
        <f t="shared" si="4"/>
        <v>0</v>
      </c>
      <c r="H42" s="87">
        <f t="shared" si="4"/>
        <v>0</v>
      </c>
      <c r="I42" s="87">
        <f t="shared" si="4"/>
        <v>0</v>
      </c>
      <c r="J42" s="87">
        <f t="shared" si="4"/>
        <v>0</v>
      </c>
      <c r="K42" s="87">
        <f t="shared" si="4"/>
        <v>0</v>
      </c>
      <c r="L42" s="87">
        <f t="shared" si="4"/>
        <v>0</v>
      </c>
      <c r="M42" s="87">
        <f t="shared" si="4"/>
        <v>0</v>
      </c>
      <c r="N42" s="87">
        <f t="shared" si="4"/>
        <v>0</v>
      </c>
      <c r="O42" s="87">
        <f t="shared" si="4"/>
        <v>0</v>
      </c>
      <c r="P42" s="88">
        <f t="shared" si="4"/>
        <v>0</v>
      </c>
    </row>
    <row r="43" spans="2:16" ht="15" customHeight="1" thickTop="1" thickBot="1" x14ac:dyDescent="0.3">
      <c r="B43" s="74"/>
      <c r="C43" s="75" t="s">
        <v>77</v>
      </c>
      <c r="D43" s="97" t="e">
        <f>D38*100/M2</f>
        <v>#DIV/0!</v>
      </c>
      <c r="E43" s="104" t="e">
        <f>E38*100/M2</f>
        <v>#DIV/0!</v>
      </c>
      <c r="F43" s="104" t="e">
        <f>F38*100/M2</f>
        <v>#DIV/0!</v>
      </c>
      <c r="G43" s="104" t="e">
        <f>G38*100/M2</f>
        <v>#DIV/0!</v>
      </c>
      <c r="H43" s="104" t="e">
        <f>H38*100/M2</f>
        <v>#DIV/0!</v>
      </c>
      <c r="I43" s="104" t="e">
        <f>I38*100/M2</f>
        <v>#DIV/0!</v>
      </c>
      <c r="J43" s="104" t="e">
        <f>J38*100/M2</f>
        <v>#DIV/0!</v>
      </c>
      <c r="K43" s="104" t="e">
        <f>K38*100/M2</f>
        <v>#DIV/0!</v>
      </c>
      <c r="L43" s="104" t="e">
        <f>L38*100/M2</f>
        <v>#DIV/0!</v>
      </c>
      <c r="M43" s="104" t="e">
        <f>M38*100/M2</f>
        <v>#DIV/0!</v>
      </c>
      <c r="N43" s="104" t="e">
        <f>N38*100/M2</f>
        <v>#DIV/0!</v>
      </c>
      <c r="O43" s="104" t="e">
        <f>O38*100/M2</f>
        <v>#DIV/0!</v>
      </c>
      <c r="P43" s="98" t="e">
        <f>P38*100/M2</f>
        <v>#DIV/0!</v>
      </c>
    </row>
    <row r="44" spans="2:16" ht="15" customHeight="1" thickTop="1" thickBot="1" x14ac:dyDescent="0.3">
      <c r="B44" s="76"/>
      <c r="C44" s="77" t="s">
        <v>78</v>
      </c>
      <c r="D44" s="103" t="e">
        <f>D39*100/M2</f>
        <v>#DIV/0!</v>
      </c>
      <c r="E44" s="105" t="e">
        <f>E39*100/M2</f>
        <v>#DIV/0!</v>
      </c>
      <c r="F44" s="105" t="e">
        <f>F39*100/M2</f>
        <v>#DIV/0!</v>
      </c>
      <c r="G44" s="105" t="e">
        <f>G39*100/M2</f>
        <v>#DIV/0!</v>
      </c>
      <c r="H44" s="105" t="e">
        <f>H39*100/M2</f>
        <v>#DIV/0!</v>
      </c>
      <c r="I44" s="105" t="e">
        <f>I39*100/M2</f>
        <v>#DIV/0!</v>
      </c>
      <c r="J44" s="105" t="e">
        <f>J39*100/M2</f>
        <v>#DIV/0!</v>
      </c>
      <c r="K44" s="105" t="e">
        <f>K39*100/M2</f>
        <v>#DIV/0!</v>
      </c>
      <c r="L44" s="105" t="e">
        <f>L39*100/M2</f>
        <v>#DIV/0!</v>
      </c>
      <c r="M44" s="105" t="e">
        <f>M39*100/M2</f>
        <v>#DIV/0!</v>
      </c>
      <c r="N44" s="105" t="e">
        <f>N39*100/M2</f>
        <v>#DIV/0!</v>
      </c>
      <c r="O44" s="104" t="e">
        <f>O39*100/M2</f>
        <v>#DIV/0!</v>
      </c>
      <c r="P44" s="99" t="e">
        <f>P39*100/M2</f>
        <v>#DIV/0!</v>
      </c>
    </row>
    <row r="45" spans="2:16" ht="15" customHeight="1" thickTop="1" thickBot="1" x14ac:dyDescent="0.3">
      <c r="B45" s="76"/>
      <c r="C45" s="77" t="s">
        <v>79</v>
      </c>
      <c r="D45" s="103" t="e">
        <f>D40*100/M2</f>
        <v>#DIV/0!</v>
      </c>
      <c r="E45" s="105" t="e">
        <f>E40*100/M2</f>
        <v>#DIV/0!</v>
      </c>
      <c r="F45" s="105" t="e">
        <f>F40*100/M2</f>
        <v>#DIV/0!</v>
      </c>
      <c r="G45" s="105" t="e">
        <f>G40*100/M2</f>
        <v>#DIV/0!</v>
      </c>
      <c r="H45" s="105" t="e">
        <f>H40*100/M2</f>
        <v>#DIV/0!</v>
      </c>
      <c r="I45" s="105" t="e">
        <f>I40*100/M2</f>
        <v>#DIV/0!</v>
      </c>
      <c r="J45" s="105" t="e">
        <f>J40*100/M2</f>
        <v>#DIV/0!</v>
      </c>
      <c r="K45" s="105" t="e">
        <f>K40*100/M2</f>
        <v>#DIV/0!</v>
      </c>
      <c r="L45" s="105" t="e">
        <f>L40*100/M2</f>
        <v>#DIV/0!</v>
      </c>
      <c r="M45" s="105" t="e">
        <f>M40*100/M2</f>
        <v>#DIV/0!</v>
      </c>
      <c r="N45" s="105" t="e">
        <f>N40*100/M2</f>
        <v>#DIV/0!</v>
      </c>
      <c r="O45" s="104" t="e">
        <f>O40*100/M2</f>
        <v>#DIV/0!</v>
      </c>
      <c r="P45" s="99" t="e">
        <f>P40*100/M2</f>
        <v>#DIV/0!</v>
      </c>
    </row>
    <row r="46" spans="2:16" ht="15" customHeight="1" thickTop="1" thickBot="1" x14ac:dyDescent="0.3">
      <c r="B46" s="76"/>
      <c r="C46" s="77" t="s">
        <v>80</v>
      </c>
      <c r="D46" s="103" t="e">
        <f>D41*100/M2</f>
        <v>#DIV/0!</v>
      </c>
      <c r="E46" s="105" t="e">
        <f>E41*100/M2</f>
        <v>#DIV/0!</v>
      </c>
      <c r="F46" s="105" t="e">
        <f>F41*100/M2</f>
        <v>#DIV/0!</v>
      </c>
      <c r="G46" s="105" t="e">
        <f>G41*100/M2</f>
        <v>#DIV/0!</v>
      </c>
      <c r="H46" s="105" t="e">
        <f>H41*100/M2</f>
        <v>#DIV/0!</v>
      </c>
      <c r="I46" s="105" t="e">
        <f>I41*100/M2</f>
        <v>#DIV/0!</v>
      </c>
      <c r="J46" s="105" t="e">
        <f>J41*100/M2</f>
        <v>#DIV/0!</v>
      </c>
      <c r="K46" s="105" t="e">
        <f>K41*100/M2</f>
        <v>#DIV/0!</v>
      </c>
      <c r="L46" s="105" t="e">
        <f>L41*100/M2</f>
        <v>#DIV/0!</v>
      </c>
      <c r="M46" s="105" t="e">
        <f>M41*100/M2</f>
        <v>#DIV/0!</v>
      </c>
      <c r="N46" s="105" t="e">
        <f>N41*100/M2</f>
        <v>#DIV/0!</v>
      </c>
      <c r="O46" s="104" t="e">
        <f>O41*100/M2</f>
        <v>#DIV/0!</v>
      </c>
      <c r="P46" s="99" t="e">
        <f>P41*100/M2</f>
        <v>#DIV/0!</v>
      </c>
    </row>
    <row r="47" spans="2:16" ht="15" customHeight="1" thickTop="1" thickBot="1" x14ac:dyDescent="0.3">
      <c r="B47" s="78"/>
      <c r="C47" s="79" t="s">
        <v>81</v>
      </c>
      <c r="D47" s="100" t="e">
        <f>D42*100/M2</f>
        <v>#DIV/0!</v>
      </c>
      <c r="E47" s="101" t="e">
        <f>E42*100/M2</f>
        <v>#DIV/0!</v>
      </c>
      <c r="F47" s="101" t="e">
        <f>F42*100/M2</f>
        <v>#DIV/0!</v>
      </c>
      <c r="G47" s="101" t="e">
        <f>G42*100/M2</f>
        <v>#DIV/0!</v>
      </c>
      <c r="H47" s="101" t="e">
        <f>H42*100/M2</f>
        <v>#DIV/0!</v>
      </c>
      <c r="I47" s="101" t="e">
        <f>I42*100/M2</f>
        <v>#DIV/0!</v>
      </c>
      <c r="J47" s="101" t="e">
        <f>J42*100/M2</f>
        <v>#DIV/0!</v>
      </c>
      <c r="K47" s="101" t="e">
        <f>K42*100/M2</f>
        <v>#DIV/0!</v>
      </c>
      <c r="L47" s="101" t="e">
        <f>L42*100/M2</f>
        <v>#DIV/0!</v>
      </c>
      <c r="M47" s="101" t="e">
        <f>M42*100/M2</f>
        <v>#DIV/0!</v>
      </c>
      <c r="N47" s="101" t="e">
        <f>N42*100/M2</f>
        <v>#DIV/0!</v>
      </c>
      <c r="O47" s="104" t="e">
        <f>O42*100/M2</f>
        <v>#DIV/0!</v>
      </c>
      <c r="P47" s="102" t="e">
        <f>P42*100/M2</f>
        <v>#DIV/0!</v>
      </c>
    </row>
    <row r="48" spans="2:16" ht="16.5" thickTop="1" thickBot="1" x14ac:dyDescent="0.3">
      <c r="B48" s="89"/>
      <c r="C48" s="90" t="s">
        <v>82</v>
      </c>
      <c r="D48" s="91" t="e">
        <f>SUM(D11:D37)/M2</f>
        <v>#DIV/0!</v>
      </c>
      <c r="E48" s="92" t="e">
        <f>SUM(E11:E37)/M2</f>
        <v>#DIV/0!</v>
      </c>
      <c r="F48" s="92" t="e">
        <f>SUM(F11:F37)/M2</f>
        <v>#DIV/0!</v>
      </c>
      <c r="G48" s="92" t="e">
        <f>SUM(G11:G37)/M2</f>
        <v>#DIV/0!</v>
      </c>
      <c r="H48" s="92" t="e">
        <f>SUM(H11:H37)/M2</f>
        <v>#DIV/0!</v>
      </c>
      <c r="I48" s="92" t="e">
        <f>SUM(I11:I37)/M2</f>
        <v>#DIV/0!</v>
      </c>
      <c r="J48" s="92" t="e">
        <f>SUM(J11:J37)/M2</f>
        <v>#DIV/0!</v>
      </c>
      <c r="K48" s="92" t="e">
        <f>SUM(K11:K37)/M2</f>
        <v>#DIV/0!</v>
      </c>
      <c r="L48" s="92" t="e">
        <f>SUM(L11:L37)/M2</f>
        <v>#DIV/0!</v>
      </c>
      <c r="M48" s="92" t="e">
        <f>SUM(M11:M37)/M2</f>
        <v>#DIV/0!</v>
      </c>
      <c r="N48" s="92" t="e">
        <f>SUM(N11:N37)/M2</f>
        <v>#DIV/0!</v>
      </c>
      <c r="O48" s="92" t="e">
        <f>SUM(O11:O37)/M2</f>
        <v>#DIV/0!</v>
      </c>
      <c r="P48" s="92" t="e">
        <f>SUM(P11:P37)/M2</f>
        <v>#DIV/0!</v>
      </c>
    </row>
    <row r="49" spans="2:16" ht="16.5" thickTop="1" thickBot="1" x14ac:dyDescent="0.3"/>
    <row r="50" spans="2:16" x14ac:dyDescent="0.25">
      <c r="B50" s="221" t="s">
        <v>150</v>
      </c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3"/>
    </row>
    <row r="51" spans="2:16" x14ac:dyDescent="0.25">
      <c r="B51" s="224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6"/>
    </row>
    <row r="52" spans="2:16" x14ac:dyDescent="0.25">
      <c r="B52" s="224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6"/>
    </row>
    <row r="53" spans="2:16" ht="15.75" thickBot="1" x14ac:dyDescent="0.3">
      <c r="B53" s="227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9"/>
    </row>
  </sheetData>
  <mergeCells count="4">
    <mergeCell ref="D2:F2"/>
    <mergeCell ref="D6:K6"/>
    <mergeCell ref="C8:M8"/>
    <mergeCell ref="B50:P53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&amp;LConsejería de Educación, 
Cultura y Universidades.&amp;CCBM Ntra. Sra. de los Angeles
El Esparragal-Murcia&amp;RC/Limonar, 2
C.P. 30.163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DATOS!$E$51:$E$54</xm:f>
          </x14:formula1>
          <xm:sqref>D2</xm:sqref>
        </x14:dataValidation>
        <x14:dataValidation type="list" allowBlank="1" showInputMessage="1" showErrorMessage="1">
          <x14:formula1>
            <xm:f>DATOS!$E$25:$E$30</xm:f>
          </x14:formula1>
          <xm:sqref>D6:K6</xm:sqref>
        </x14:dataValidation>
        <x14:dataValidation type="list" allowBlank="1" showInputMessage="1" showErrorMessage="1">
          <x14:formula1>
            <xm:f>DATOS!$G$8:$G$13</xm:f>
          </x14:formula1>
          <xm:sqref>D4</xm:sqref>
        </x14:dataValidation>
        <x14:dataValidation type="list" allowBlank="1" showInputMessage="1" showErrorMessage="1">
          <x14:formula1>
            <xm:f>DATOS!$I$3:$I$12</xm:f>
          </x14:formula1>
          <xm:sqref>D11:P37</xm:sqref>
        </x14:dataValidation>
        <x14:dataValidation type="list" allowBlank="1" showInputMessage="1" showErrorMessage="1">
          <x14:formula1>
            <xm:f>DATOS!$G$17:$G$43</xm:f>
          </x14:formula1>
          <xm:sqref>M2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2:N40"/>
  <sheetViews>
    <sheetView showGridLines="0" zoomScale="110" zoomScaleNormal="110" workbookViewId="0">
      <pane ySplit="8" topLeftCell="A9" activePane="bottomLeft" state="frozen"/>
      <selection pane="bottomLeft" activeCell="I11" sqref="I11"/>
    </sheetView>
  </sheetViews>
  <sheetFormatPr baseColWidth="10" defaultRowHeight="15" x14ac:dyDescent="0.25"/>
  <cols>
    <col min="1" max="1" width="1" customWidth="1"/>
    <col min="2" max="2" width="3.28515625" customWidth="1"/>
    <col min="3" max="3" width="38.28515625" customWidth="1"/>
    <col min="4" max="12" width="5.140625" customWidth="1"/>
  </cols>
  <sheetData>
    <row r="2" spans="2:14" ht="18.75" x14ac:dyDescent="0.3">
      <c r="C2" s="106" t="s">
        <v>99</v>
      </c>
    </row>
    <row r="3" spans="2:14" ht="10.5" customHeight="1" thickBot="1" x14ac:dyDescent="0.3"/>
    <row r="4" spans="2:14" ht="15.75" thickBot="1" x14ac:dyDescent="0.3">
      <c r="C4" s="10" t="s">
        <v>43</v>
      </c>
      <c r="D4" s="178"/>
      <c r="E4" s="179"/>
      <c r="F4" s="179"/>
      <c r="G4" s="180"/>
      <c r="I4" s="10"/>
      <c r="J4" s="181">
        <f>D4</f>
        <v>0</v>
      </c>
      <c r="K4" s="15"/>
      <c r="L4" s="15"/>
    </row>
    <row r="5" spans="2:14" ht="8.25" customHeight="1" x14ac:dyDescent="0.25">
      <c r="D5" s="107"/>
      <c r="E5" s="107"/>
      <c r="F5" s="107"/>
      <c r="G5" s="107"/>
    </row>
    <row r="6" spans="2:14" ht="6.75" customHeight="1" thickBot="1" x14ac:dyDescent="0.3"/>
    <row r="7" spans="2:14" ht="37.5" customHeight="1" thickBot="1" x14ac:dyDescent="0.3">
      <c r="C7" s="9"/>
      <c r="D7" s="230" t="s">
        <v>86</v>
      </c>
      <c r="E7" s="233"/>
      <c r="F7" s="231"/>
      <c r="G7" s="230" t="s">
        <v>87</v>
      </c>
      <c r="H7" s="233"/>
      <c r="I7" s="231"/>
      <c r="J7" s="230" t="s">
        <v>88</v>
      </c>
      <c r="K7" s="231"/>
      <c r="L7" s="108" t="s">
        <v>89</v>
      </c>
    </row>
    <row r="8" spans="2:14" ht="77.25" customHeight="1" thickBot="1" x14ac:dyDescent="0.3">
      <c r="B8" s="18" t="s">
        <v>46</v>
      </c>
      <c r="C8" s="19" t="s">
        <v>47</v>
      </c>
      <c r="D8" s="47" t="s">
        <v>90</v>
      </c>
      <c r="E8" s="48" t="s">
        <v>91</v>
      </c>
      <c r="F8" s="109" t="s">
        <v>92</v>
      </c>
      <c r="G8" s="110" t="s">
        <v>93</v>
      </c>
      <c r="H8" s="48" t="s">
        <v>94</v>
      </c>
      <c r="I8" s="109" t="s">
        <v>95</v>
      </c>
      <c r="J8" s="110" t="s">
        <v>96</v>
      </c>
      <c r="K8" s="109" t="s">
        <v>160</v>
      </c>
      <c r="L8" s="111" t="s">
        <v>97</v>
      </c>
      <c r="M8" s="20"/>
      <c r="N8" s="21"/>
    </row>
    <row r="9" spans="2:14" x14ac:dyDescent="0.25">
      <c r="B9" s="22">
        <v>1</v>
      </c>
      <c r="C9" s="23" t="str">
        <f>IF(J4="PRIMERO",DATOS!C3,IF(J4="SEGUNDO",DATOS!C32,IF(J4="TERCERO",DATOS!C61,IF(J4="CUARTO",DATOS!C90,IF(J4="QUINTO",DATOS!C119,IF(J4="SEXTO",DATOS!C148," "))))))</f>
        <v xml:space="preserve"> </v>
      </c>
      <c r="D9" s="24"/>
      <c r="E9" s="25"/>
      <c r="F9" s="112"/>
      <c r="G9" s="113"/>
      <c r="H9" s="25"/>
      <c r="I9" s="112"/>
      <c r="J9" s="113"/>
      <c r="K9" s="25"/>
      <c r="L9" s="27"/>
    </row>
    <row r="10" spans="2:14" x14ac:dyDescent="0.25">
      <c r="B10" s="28">
        <v>2</v>
      </c>
      <c r="C10" s="29" t="str">
        <f>IF(J4="PRIMERO",DATOS!C4,IF(J4="SEGUNDO",DATOS!C33,IF(J4="TERCERO",DATOS!C62,IF(J4="CUARTO",DATOS!C91,IF(J4="QUINTO",DATOS!C120,IF(J4="SEXTO",DATOS!C149," "))))))</f>
        <v xml:space="preserve"> </v>
      </c>
      <c r="D10" s="30"/>
      <c r="E10" s="32"/>
      <c r="F10" s="33"/>
      <c r="G10" s="114"/>
      <c r="H10" s="32"/>
      <c r="I10" s="33"/>
      <c r="J10" s="114"/>
      <c r="K10" s="32"/>
      <c r="L10" s="33"/>
    </row>
    <row r="11" spans="2:14" x14ac:dyDescent="0.25">
      <c r="B11" s="28">
        <v>3</v>
      </c>
      <c r="C11" s="29" t="str">
        <f>IF(J4="PRIMERO",DATOS!C5,IF(J4="SEGUNDO",DATOS!C34,IF(J4="TERCERO",DATOS!C63,IF(J4="CUARTO",DATOS!C92,IF(J4="QUINTO",DATOS!C121,IF(J4="SEXTO",DATOS!C150," "))))))</f>
        <v xml:space="preserve"> </v>
      </c>
      <c r="D11" s="30"/>
      <c r="E11" s="32"/>
      <c r="F11" s="33"/>
      <c r="G11" s="114"/>
      <c r="H11" s="32"/>
      <c r="I11" s="33"/>
      <c r="J11" s="114"/>
      <c r="K11" s="32"/>
      <c r="L11" s="33"/>
    </row>
    <row r="12" spans="2:14" x14ac:dyDescent="0.25">
      <c r="B12" s="28">
        <v>4</v>
      </c>
      <c r="C12" s="29" t="str">
        <f>IF(J4="PRIMERO",DATOS!C6,IF(J4="SEGUNDO",DATOS!C35,IF(J4="TERCERO",DATOS!C64,IF(J4="CUARTO",DATOS!C93,IF(J4="QUINTO",DATOS!C122,IF(J4="SEXTO",DATOS!C151," "))))))</f>
        <v xml:space="preserve"> </v>
      </c>
      <c r="D12" s="30"/>
      <c r="E12" s="32"/>
      <c r="F12" s="33"/>
      <c r="G12" s="114"/>
      <c r="H12" s="32"/>
      <c r="I12" s="33"/>
      <c r="J12" s="114"/>
      <c r="K12" s="32"/>
      <c r="L12" s="33"/>
    </row>
    <row r="13" spans="2:14" x14ac:dyDescent="0.25">
      <c r="B13" s="28">
        <v>5</v>
      </c>
      <c r="C13" s="29" t="str">
        <f>IF(J4="PRIMERO",DATOS!C7,IF(J4="SEGUNDO",DATOS!C36,IF(J4="TERCERO",DATOS!C65,IF(J4="CUARTO",DATOS!C94,IF(J4="QUINTO",DATOS!C123,IF(J4="SEXTO",DATOS!C152," "))))))</f>
        <v xml:space="preserve"> </v>
      </c>
      <c r="D13" s="30"/>
      <c r="E13" s="32"/>
      <c r="F13" s="33"/>
      <c r="G13" s="114"/>
      <c r="H13" s="32"/>
      <c r="I13" s="33"/>
      <c r="J13" s="114"/>
      <c r="K13" s="32"/>
      <c r="L13" s="33"/>
    </row>
    <row r="14" spans="2:14" x14ac:dyDescent="0.25">
      <c r="B14" s="28">
        <v>6</v>
      </c>
      <c r="C14" s="29" t="str">
        <f>IF(J4="PRIMERO",DATOS!C8,IF(J4="SEGUNDO",DATOS!C37,IF(J4="TERCERO",DATOS!C66,IF(J4="CUARTO",DATOS!C95,IF(J4="QUINTO",DATOS!C124,IF(J4="SEXTO",DATOS!C153," "))))))</f>
        <v xml:space="preserve"> </v>
      </c>
      <c r="D14" s="30"/>
      <c r="E14" s="32"/>
      <c r="F14" s="33"/>
      <c r="G14" s="114"/>
      <c r="H14" s="32"/>
      <c r="I14" s="33"/>
      <c r="J14" s="114"/>
      <c r="K14" s="32"/>
      <c r="L14" s="33"/>
    </row>
    <row r="15" spans="2:14" x14ac:dyDescent="0.25">
      <c r="B15" s="28">
        <v>7</v>
      </c>
      <c r="C15" s="29" t="str">
        <f>IF(J4="PRIMERO",DATOS!C9,IF(J4="SEGUNDO",DATOS!C38,IF(J4="TERCERO",DATOS!C67,IF(J4="CUARTO",DATOS!C96,IF(J4="QUINTO",DATOS!C125,IF(J4="SEXTO",DATOS!C154," "))))))</f>
        <v xml:space="preserve"> </v>
      </c>
      <c r="D15" s="30"/>
      <c r="E15" s="32"/>
      <c r="F15" s="33"/>
      <c r="G15" s="114"/>
      <c r="H15" s="32"/>
      <c r="I15" s="33"/>
      <c r="J15" s="114"/>
      <c r="K15" s="32"/>
      <c r="L15" s="33"/>
    </row>
    <row r="16" spans="2:14" x14ac:dyDescent="0.25">
      <c r="B16" s="28">
        <v>8</v>
      </c>
      <c r="C16" s="29" t="str">
        <f>IF(J4="PRIMERO",DATOS!C10,IF(J4="SEGUNDO",DATOS!C39,IF(J4="TERCERO",DATOS!C68,IF(J4="CUARTO",DATOS!C97,IF(J4="QUINTO",DATOS!C126,IF(J4="SEXTO",DATOS!C155," "))))))</f>
        <v xml:space="preserve"> </v>
      </c>
      <c r="D16" s="30"/>
      <c r="E16" s="32"/>
      <c r="F16" s="33"/>
      <c r="G16" s="114"/>
      <c r="H16" s="32"/>
      <c r="I16" s="33"/>
      <c r="J16" s="114"/>
      <c r="K16" s="32"/>
      <c r="L16" s="33"/>
    </row>
    <row r="17" spans="2:12" x14ac:dyDescent="0.25">
      <c r="B17" s="28">
        <v>9</v>
      </c>
      <c r="C17" s="29" t="str">
        <f>IF(J4="PRIMERO",DATOS!C11,IF(J4="SEGUNDO",DATOS!C40,IF(J4="TERCERO",DATOS!C69,IF(J4="CUARTO",DATOS!C98,IF(J4="QUINTO",DATOS!C127,IF(J4="SEXTO",DATOS!C156," "))))))</f>
        <v xml:space="preserve"> </v>
      </c>
      <c r="D17" s="30"/>
      <c r="E17" s="32"/>
      <c r="F17" s="33"/>
      <c r="G17" s="114"/>
      <c r="H17" s="32"/>
      <c r="I17" s="33"/>
      <c r="J17" s="114"/>
      <c r="K17" s="32"/>
      <c r="L17" s="33"/>
    </row>
    <row r="18" spans="2:12" x14ac:dyDescent="0.25">
      <c r="B18" s="28">
        <v>10</v>
      </c>
      <c r="C18" s="29" t="str">
        <f>IF(J4="PRIMERO",DATOS!C12,IF(J4="SEGUNDO",DATOS!C41,IF(J4="TERCERO",DATOS!C70,IF(J4="CUARTO",DATOS!C99,IF(J4="QUINTO",DATOS!C128,IF(J4="SEXTO",DATOS!C157," "))))))</f>
        <v xml:space="preserve"> </v>
      </c>
      <c r="D18" s="30"/>
      <c r="E18" s="32"/>
      <c r="F18" s="33"/>
      <c r="G18" s="114"/>
      <c r="H18" s="32"/>
      <c r="I18" s="33"/>
      <c r="J18" s="114"/>
      <c r="K18" s="32"/>
      <c r="L18" s="33"/>
    </row>
    <row r="19" spans="2:12" x14ac:dyDescent="0.25">
      <c r="B19" s="28">
        <v>11</v>
      </c>
      <c r="C19" s="29" t="str">
        <f>IF(J4="PRIMERO",DATOS!C13,IF(J4="SEGUNDO",DATOS!C42,IF(J4="TERCERO",DATOS!C71,IF(J4="CUARTO",DATOS!C100,IF(J4="QUINTO",DATOS!C129,IF(14="SEXTO",DATOS!C158," "))))))</f>
        <v xml:space="preserve"> </v>
      </c>
      <c r="D19" s="30"/>
      <c r="E19" s="32"/>
      <c r="F19" s="33"/>
      <c r="G19" s="114"/>
      <c r="H19" s="32"/>
      <c r="I19" s="33"/>
      <c r="J19" s="114"/>
      <c r="K19" s="32"/>
      <c r="L19" s="33"/>
    </row>
    <row r="20" spans="2:12" x14ac:dyDescent="0.25">
      <c r="B20" s="28">
        <v>12</v>
      </c>
      <c r="C20" s="29" t="str">
        <f>IF(J4="PRIMERO",DATOS!C14,IF(J4="SEGUNDO",DATOS!C43,IF(J4="TERCERO",DATOS!C72,IF(J4="CUARTO",DATOS!C101,IF(J4="QUINTO",DATOS!C130,IF(J4="SEXTO",DATOS!C159," "))))))</f>
        <v xml:space="preserve"> </v>
      </c>
      <c r="D20" s="30"/>
      <c r="E20" s="32"/>
      <c r="F20" s="33"/>
      <c r="G20" s="114"/>
      <c r="H20" s="32"/>
      <c r="I20" s="33"/>
      <c r="J20" s="114"/>
      <c r="K20" s="32"/>
      <c r="L20" s="33"/>
    </row>
    <row r="21" spans="2:12" x14ac:dyDescent="0.25">
      <c r="B21" s="28">
        <v>13</v>
      </c>
      <c r="C21" s="29" t="str">
        <f>IF(J4="PRIMERO",DATOS!C15,IF(J4="SEGUNDO",DATOS!C44,IF(J4="TERCERO",DATOS!C73,IF(J4="CUARTO",DATOS!C102,IF(J4="QUINTO",DATOS!C131,IF(J4="SEXTO",DATOS!C160," "))))))</f>
        <v xml:space="preserve"> </v>
      </c>
      <c r="D21" s="30"/>
      <c r="E21" s="32"/>
      <c r="F21" s="33"/>
      <c r="G21" s="114"/>
      <c r="H21" s="32"/>
      <c r="I21" s="33"/>
      <c r="J21" s="114"/>
      <c r="K21" s="32"/>
      <c r="L21" s="33"/>
    </row>
    <row r="22" spans="2:12" x14ac:dyDescent="0.25">
      <c r="B22" s="28">
        <v>14</v>
      </c>
      <c r="C22" s="29" t="str">
        <f>IF(J4="PRIMERO",DATOS!C16,IF(J4="SEGUNDO",DATOS!C45,IF(J4="TERCERO",DATOS!C74,IF(J4="CUARTO",DATOS!C103,IF(J4="QUINTO",DATOS!C132,IF(J4="SEXTO",DATOS!C161," "))))))</f>
        <v xml:space="preserve"> </v>
      </c>
      <c r="D22" s="30"/>
      <c r="E22" s="32"/>
      <c r="F22" s="33"/>
      <c r="G22" s="114"/>
      <c r="H22" s="32"/>
      <c r="I22" s="33"/>
      <c r="J22" s="114"/>
      <c r="K22" s="32"/>
      <c r="L22" s="33"/>
    </row>
    <row r="23" spans="2:12" x14ac:dyDescent="0.25">
      <c r="B23" s="28">
        <v>15</v>
      </c>
      <c r="C23" s="29" t="str">
        <f>IF(J4="PRIMERO",DATOS!C17,IF(J4="SEGUNDO",DATOS!C46,IF(J4="TERCERO",DATOS!C75,IF(J4="CUARTO",DATOS!C104,IF(J4="QUINTO",DATOS!C133,IF(J4="SEXTO",DATOS!C162," "))))))</f>
        <v xml:space="preserve"> </v>
      </c>
      <c r="D23" s="30"/>
      <c r="E23" s="32"/>
      <c r="F23" s="33"/>
      <c r="G23" s="114"/>
      <c r="H23" s="32"/>
      <c r="I23" s="33"/>
      <c r="J23" s="114"/>
      <c r="K23" s="32"/>
      <c r="L23" s="33"/>
    </row>
    <row r="24" spans="2:12" x14ac:dyDescent="0.25">
      <c r="B24" s="28">
        <v>16</v>
      </c>
      <c r="C24" s="29" t="str">
        <f>IF(J4="PRIMERO",DATOS!C18,IF(J4="SEGUNDO",DATOS!C47,IF(J4="TERCERO",DATOS!C76,IF(J4="CUARTO",DATOS!C105,IF(J4="QUINTO",DATOS!C134,IF(J4="SEXTO",DATOS!C163," "))))))</f>
        <v xml:space="preserve"> </v>
      </c>
      <c r="D24" s="30"/>
      <c r="E24" s="32"/>
      <c r="F24" s="33"/>
      <c r="G24" s="114"/>
      <c r="H24" s="32"/>
      <c r="I24" s="33"/>
      <c r="J24" s="114"/>
      <c r="K24" s="32"/>
      <c r="L24" s="33"/>
    </row>
    <row r="25" spans="2:12" x14ac:dyDescent="0.25">
      <c r="B25" s="28">
        <v>17</v>
      </c>
      <c r="C25" s="29" t="str">
        <f>IF(J4="PRIMERO",DATOS!C19,IF(J4="SEGUNDO",DATOS!C48,IF(J4="TERCERO",DATOS!C77,IF(J4="CUARTO",DATOS!C106,IF(J4="QUINTO",DATOS!C135,IF(J4="SEXTO",DATOS!C164," "))))))</f>
        <v xml:space="preserve"> </v>
      </c>
      <c r="D25" s="30"/>
      <c r="E25" s="32"/>
      <c r="F25" s="33"/>
      <c r="G25" s="114"/>
      <c r="H25" s="32"/>
      <c r="I25" s="33"/>
      <c r="J25" s="114"/>
      <c r="K25" s="32"/>
      <c r="L25" s="33"/>
    </row>
    <row r="26" spans="2:12" x14ac:dyDescent="0.25">
      <c r="B26" s="28">
        <v>18</v>
      </c>
      <c r="C26" s="29" t="str">
        <f>IF(J4="PRIMERO",DATOS!C20,IF(J4="SEGUNDO",DATOS!C49,IF(J4="TERCERO",DATOS!C78,IF(J4="CUARTO",DATOS!C107,IF(J4="QUINTO",DATOS!C136,IF(J4="SEXTO",DATOS!C165," "))))))</f>
        <v xml:space="preserve"> </v>
      </c>
      <c r="D26" s="30"/>
      <c r="E26" s="32"/>
      <c r="F26" s="33"/>
      <c r="G26" s="114"/>
      <c r="H26" s="32"/>
      <c r="I26" s="33"/>
      <c r="J26" s="114"/>
      <c r="K26" s="32"/>
      <c r="L26" s="33"/>
    </row>
    <row r="27" spans="2:12" x14ac:dyDescent="0.25">
      <c r="B27" s="28">
        <v>19</v>
      </c>
      <c r="C27" s="29" t="str">
        <f>IF(J4="PRIMERO",DATOS!C21,IF(J4="SEGUNDO",DATOS!C50,IF(J4="TERCERO",DATOS!C79,IF(J4="CUARTO",DATOS!C108,IF(J4="QUINTO",DATOS!C137,IF(J4="SEXTO",DATOS!C166," "))))))</f>
        <v xml:space="preserve"> </v>
      </c>
      <c r="D27" s="30"/>
      <c r="E27" s="32"/>
      <c r="F27" s="33"/>
      <c r="G27" s="114"/>
      <c r="H27" s="32"/>
      <c r="I27" s="33"/>
      <c r="J27" s="114"/>
      <c r="K27" s="32"/>
      <c r="L27" s="33"/>
    </row>
    <row r="28" spans="2:12" x14ac:dyDescent="0.25">
      <c r="B28" s="28">
        <v>20</v>
      </c>
      <c r="C28" s="29" t="str">
        <f>IF(J4="PRIMERO",DATOS!C22,IF(J4="SEGUNDO",DATOS!C51,IF(J4="TERCERO",DATOS!C80,IF(J4="CUARTO",DATOS!C109,IF(J4="QUINTO",DATOS!C138,IF(J4="SEXTO",DATOS!C167," "))))))</f>
        <v xml:space="preserve"> </v>
      </c>
      <c r="D28" s="30"/>
      <c r="E28" s="32"/>
      <c r="F28" s="33"/>
      <c r="G28" s="114"/>
      <c r="H28" s="32"/>
      <c r="I28" s="33"/>
      <c r="J28" s="114"/>
      <c r="K28" s="32"/>
      <c r="L28" s="33"/>
    </row>
    <row r="29" spans="2:12" x14ac:dyDescent="0.25">
      <c r="B29" s="28">
        <v>21</v>
      </c>
      <c r="C29" s="29" t="str">
        <f>IF(J4="PRIMERO",DATOS!C23,IF(J4="SEGUNDO",DATOS!C52,IF(J4="TERCERO",DATOS!C81,IF(J4="CUARTO",DATOS!C110,IF(J4="QUINTO",DATOS!C139,IF(J4="SEXTO",DATOS!C168," "))))))</f>
        <v xml:space="preserve"> </v>
      </c>
      <c r="D29" s="30"/>
      <c r="E29" s="32"/>
      <c r="F29" s="33"/>
      <c r="G29" s="114"/>
      <c r="H29" s="32"/>
      <c r="I29" s="33"/>
      <c r="J29" s="114"/>
      <c r="K29" s="32"/>
      <c r="L29" s="33"/>
    </row>
    <row r="30" spans="2:12" x14ac:dyDescent="0.25">
      <c r="B30" s="28">
        <v>22</v>
      </c>
      <c r="C30" s="29" t="str">
        <f>IF(J4="PRIMERO",DATOS!C24,IF(J4="SEGUNDO",DATOS!C53,IF(J4="TERCERO",DATOS!C82,IF(J4="CUARTO",DATOS!C111,IF(J4="QUINTO",DATOS!C140,IF(J4="SEXTO",DATOS!C169," "))))))</f>
        <v xml:space="preserve"> </v>
      </c>
      <c r="D30" s="30"/>
      <c r="E30" s="32"/>
      <c r="F30" s="33"/>
      <c r="G30" s="114"/>
      <c r="H30" s="32"/>
      <c r="I30" s="33"/>
      <c r="J30" s="114"/>
      <c r="K30" s="32"/>
      <c r="L30" s="33"/>
    </row>
    <row r="31" spans="2:12" x14ac:dyDescent="0.25">
      <c r="B31" s="28">
        <v>23</v>
      </c>
      <c r="C31" s="29" t="str">
        <f>IF(J4="PRIMERO",DATOS!C25,IF(J4="SEGUNDO",DATOS!C54,IF(J4="TERCERO",DATOS!C83,IF(J4="CUARTO",DATOS!C112,IF(J4="QUINTO",DATOS!C141,IF(J4="SEXTO",DATOS!C170," "))))))</f>
        <v xml:space="preserve"> </v>
      </c>
      <c r="D31" s="30"/>
      <c r="E31" s="32"/>
      <c r="F31" s="33"/>
      <c r="G31" s="114"/>
      <c r="H31" s="32"/>
      <c r="I31" s="33"/>
      <c r="J31" s="114"/>
      <c r="K31" s="32"/>
      <c r="L31" s="33"/>
    </row>
    <row r="32" spans="2:12" x14ac:dyDescent="0.25">
      <c r="B32" s="28">
        <v>24</v>
      </c>
      <c r="C32" s="29" t="str">
        <f>IF(J4="PRIMERO",DATOS!C26,IF(J4="SEGUNDO",DATOS!C55,IF(J4="TERCERO",DATOS!C84,IF(J4="CUARTO",DATOS!C113,IF(J4="QUINTO",DATOS!C142,IF(J4="SEXTO",DATOS!C171," "))))))</f>
        <v xml:space="preserve"> </v>
      </c>
      <c r="D32" s="30"/>
      <c r="E32" s="32"/>
      <c r="F32" s="33"/>
      <c r="G32" s="114"/>
      <c r="H32" s="32"/>
      <c r="I32" s="33"/>
      <c r="J32" s="114"/>
      <c r="K32" s="32"/>
      <c r="L32" s="33"/>
    </row>
    <row r="33" spans="2:12" x14ac:dyDescent="0.25">
      <c r="B33" s="28">
        <v>25</v>
      </c>
      <c r="C33" s="29" t="str">
        <f>IF(J4="PRIMERO",DATOS!C27,IF(J4="SEGUNDO",DATOS!C56,IF(J4="TERCERO",DATOS!C85,IF(J4="CUARTO",DATOS!C114,IF(J4="QUINTO",DATOS!C143,IF(J4="SEXTO",DATOS!C172," "))))))</f>
        <v xml:space="preserve"> </v>
      </c>
      <c r="D33" s="30"/>
      <c r="E33" s="32"/>
      <c r="F33" s="33"/>
      <c r="G33" s="114"/>
      <c r="H33" s="32"/>
      <c r="I33" s="33"/>
      <c r="J33" s="114"/>
      <c r="K33" s="32"/>
      <c r="L33" s="33"/>
    </row>
    <row r="34" spans="2:12" x14ac:dyDescent="0.25">
      <c r="B34" s="28">
        <v>26</v>
      </c>
      <c r="C34" s="29" t="str">
        <f>IF(J4="PRIMERO",DATOS!C28,IF(J4="SEGUNDO",DATOS!C57,IF(J4="TERCERO",DATOS!C86,IF(J4="CUARTO",DATOS!C115,IF(N31="QUINTO",DATOS!C144,IF(J4="SEXTO",DATOS!C173," "))))))</f>
        <v xml:space="preserve"> </v>
      </c>
      <c r="D34" s="30"/>
      <c r="E34" s="32"/>
      <c r="F34" s="33"/>
      <c r="G34" s="114"/>
      <c r="H34" s="32"/>
      <c r="I34" s="33"/>
      <c r="J34" s="114"/>
      <c r="K34" s="32"/>
      <c r="L34" s="33"/>
    </row>
    <row r="35" spans="2:12" ht="15.75" thickBot="1" x14ac:dyDescent="0.3">
      <c r="B35" s="36">
        <v>27</v>
      </c>
      <c r="C35" s="37" t="str">
        <f>IF(J4="PRIMERO",DATOS!C29,IF(J4="SEGUNDO",DATOS!C58,IF(J4="TERCERO",DATOS!C87,IF(J4="CUARTO",DATOS!C116,IF(J4="QUINTO",DATOS!C145,IF(J4="SEXTO",DATOS!C174," "))))))</f>
        <v xml:space="preserve"> </v>
      </c>
      <c r="D35" s="38"/>
      <c r="E35" s="39"/>
      <c r="F35" s="40"/>
      <c r="G35" s="115"/>
      <c r="H35" s="39"/>
      <c r="I35" s="40"/>
      <c r="J35" s="115"/>
      <c r="K35" s="39"/>
      <c r="L35" s="40"/>
    </row>
    <row r="36" spans="2:12" ht="21.75" customHeight="1" thickBot="1" x14ac:dyDescent="0.3">
      <c r="C36" s="10" t="s">
        <v>98</v>
      </c>
      <c r="D36" s="116">
        <f>COUNTIF(D9:D35,"X")</f>
        <v>0</v>
      </c>
      <c r="E36" s="117">
        <f t="shared" ref="E36:L36" si="0">COUNTIF(E9:E35,"X")</f>
        <v>0</v>
      </c>
      <c r="F36" s="118">
        <f t="shared" si="0"/>
        <v>0</v>
      </c>
      <c r="G36" s="119">
        <f t="shared" si="0"/>
        <v>0</v>
      </c>
      <c r="H36" s="117">
        <f t="shared" si="0"/>
        <v>0</v>
      </c>
      <c r="I36" s="118">
        <f t="shared" si="0"/>
        <v>0</v>
      </c>
      <c r="J36" s="119">
        <f t="shared" si="0"/>
        <v>0</v>
      </c>
      <c r="K36" s="117">
        <f t="shared" si="0"/>
        <v>0</v>
      </c>
      <c r="L36" s="118">
        <f t="shared" si="0"/>
        <v>0</v>
      </c>
    </row>
    <row r="37" spans="2:12" x14ac:dyDescent="0.25">
      <c r="F37" s="232"/>
      <c r="G37" s="232"/>
      <c r="H37" s="46"/>
      <c r="I37" s="46"/>
      <c r="J37" s="46"/>
      <c r="K37" s="46"/>
      <c r="L37" s="46"/>
    </row>
    <row r="38" spans="2:12" x14ac:dyDescent="0.25">
      <c r="F38" s="232"/>
      <c r="G38" s="232"/>
      <c r="H38" s="46"/>
      <c r="I38" s="46"/>
      <c r="J38" s="46"/>
      <c r="K38" s="46"/>
      <c r="L38" s="46"/>
    </row>
    <row r="39" spans="2:12" x14ac:dyDescent="0.25">
      <c r="F39" s="232"/>
      <c r="G39" s="232"/>
      <c r="H39" s="216"/>
      <c r="I39" s="216"/>
      <c r="J39" s="46"/>
      <c r="K39" s="46"/>
      <c r="L39" s="46"/>
    </row>
    <row r="40" spans="2:12" x14ac:dyDescent="0.25">
      <c r="F40" s="46"/>
      <c r="G40" s="46"/>
      <c r="H40" s="46"/>
      <c r="I40" s="46"/>
      <c r="J40" s="46"/>
      <c r="K40" s="46"/>
      <c r="L40" s="46"/>
    </row>
  </sheetData>
  <mergeCells count="7">
    <mergeCell ref="J7:K7"/>
    <mergeCell ref="F37:G37"/>
    <mergeCell ref="F38:G38"/>
    <mergeCell ref="F39:G39"/>
    <mergeCell ref="H39:I39"/>
    <mergeCell ref="D7:F7"/>
    <mergeCell ref="G7:I7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&amp;LConsejería de Educación,
Cultura y Universidades&amp;CCBM Ntra. Sra. de los Ángeles
El Esparragal-Murcia&amp;RC/Limonar, 2
C.P. 30.163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DATOS!$G$5</xm:f>
          </x14:formula1>
          <xm:sqref>D9:L35</xm:sqref>
        </x14:dataValidation>
        <x14:dataValidation type="list" allowBlank="1" showInputMessage="1" showErrorMessage="1">
          <x14:formula1>
            <xm:f>DATOS!$G$8:$G$13</xm:f>
          </x14:formula1>
          <xm:sqref>D4:G4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C3:E13"/>
  <sheetViews>
    <sheetView showGridLines="0" workbookViewId="0"/>
  </sheetViews>
  <sheetFormatPr baseColWidth="10" defaultRowHeight="15" x14ac:dyDescent="0.25"/>
  <cols>
    <col min="1" max="1" width="1.42578125" customWidth="1"/>
    <col min="2" max="2" width="1" customWidth="1"/>
    <col min="3" max="5" width="31.5703125" customWidth="1"/>
  </cols>
  <sheetData>
    <row r="3" spans="3:5" ht="18.75" x14ac:dyDescent="0.3">
      <c r="C3" s="106" t="s">
        <v>100</v>
      </c>
    </row>
    <row r="4" spans="3:5" ht="15.75" thickBot="1" x14ac:dyDescent="0.3"/>
    <row r="5" spans="3:5" ht="56.25" customHeight="1" thickBot="1" x14ac:dyDescent="0.3">
      <c r="C5" s="129" t="s">
        <v>101</v>
      </c>
      <c r="D5" s="130" t="s">
        <v>102</v>
      </c>
      <c r="E5" s="131" t="s">
        <v>103</v>
      </c>
    </row>
    <row r="6" spans="3:5" ht="66" customHeight="1" x14ac:dyDescent="0.25">
      <c r="C6" s="126" t="s">
        <v>151</v>
      </c>
      <c r="D6" s="127" t="s">
        <v>152</v>
      </c>
      <c r="E6" s="128" t="s">
        <v>104</v>
      </c>
    </row>
    <row r="7" spans="3:5" ht="21" customHeight="1" x14ac:dyDescent="0.25">
      <c r="C7" s="120"/>
      <c r="D7" s="121"/>
      <c r="E7" s="122"/>
    </row>
    <row r="8" spans="3:5" ht="21" customHeight="1" x14ac:dyDescent="0.25">
      <c r="C8" s="120"/>
      <c r="D8" s="121"/>
      <c r="E8" s="122"/>
    </row>
    <row r="9" spans="3:5" ht="21" customHeight="1" x14ac:dyDescent="0.25">
      <c r="C9" s="120"/>
      <c r="D9" s="121"/>
      <c r="E9" s="122"/>
    </row>
    <row r="10" spans="3:5" ht="21" customHeight="1" x14ac:dyDescent="0.25">
      <c r="C10" s="120"/>
      <c r="D10" s="121"/>
      <c r="E10" s="122"/>
    </row>
    <row r="11" spans="3:5" ht="21" customHeight="1" x14ac:dyDescent="0.25">
      <c r="C11" s="120"/>
      <c r="D11" s="121"/>
      <c r="E11" s="122"/>
    </row>
    <row r="12" spans="3:5" ht="21" customHeight="1" x14ac:dyDescent="0.25">
      <c r="C12" s="120"/>
      <c r="D12" s="121"/>
      <c r="E12" s="122"/>
    </row>
    <row r="13" spans="3:5" ht="21" customHeight="1" thickBot="1" x14ac:dyDescent="0.3">
      <c r="C13" s="123"/>
      <c r="D13" s="124"/>
      <c r="E13" s="125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&amp;LConsejería de Educación,
Cultura y Universidades&amp;CCBM Ntra. Sra. de los Ángeles
El Esparragal-Murcia&amp;RC/Limonar, 2
C.P. 30.163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O60"/>
  <sheetViews>
    <sheetView showGridLines="0" zoomScaleNormal="100" zoomScalePageLayoutView="90" workbookViewId="0">
      <pane ySplit="2" topLeftCell="A3" activePane="bottomLeft" state="frozen"/>
      <selection pane="bottomLeft" activeCell="D53" sqref="D53:O53"/>
    </sheetView>
  </sheetViews>
  <sheetFormatPr baseColWidth="10" defaultRowHeight="15" x14ac:dyDescent="0.25"/>
  <cols>
    <col min="1" max="1" width="1" customWidth="1"/>
    <col min="2" max="2" width="4.85546875" customWidth="1"/>
    <col min="3" max="3" width="53" customWidth="1"/>
    <col min="4" max="15" width="5.7109375" customWidth="1"/>
  </cols>
  <sheetData>
    <row r="2" spans="2:15" ht="18.75" x14ac:dyDescent="0.3">
      <c r="C2" s="106" t="s">
        <v>133</v>
      </c>
    </row>
    <row r="3" spans="2:15" ht="6" customHeight="1" x14ac:dyDescent="0.25"/>
    <row r="4" spans="2:15" ht="18.75" customHeight="1" x14ac:dyDescent="0.3">
      <c r="B4" s="106" t="s">
        <v>137</v>
      </c>
    </row>
    <row r="5" spans="2:15" ht="15.75" thickBot="1" x14ac:dyDescent="0.3"/>
    <row r="6" spans="2:15" ht="30" x14ac:dyDescent="0.25">
      <c r="B6" s="165">
        <v>1</v>
      </c>
      <c r="C6" s="166" t="s">
        <v>138</v>
      </c>
      <c r="D6" s="27"/>
    </row>
    <row r="7" spans="2:15" ht="60" x14ac:dyDescent="0.25">
      <c r="B7" s="120">
        <v>2</v>
      </c>
      <c r="C7" s="167" t="s">
        <v>140</v>
      </c>
      <c r="D7" s="33"/>
    </row>
    <row r="8" spans="2:15" ht="30" x14ac:dyDescent="0.25">
      <c r="B8" s="120">
        <v>3</v>
      </c>
      <c r="C8" s="167" t="s">
        <v>139</v>
      </c>
      <c r="D8" s="33"/>
    </row>
    <row r="9" spans="2:15" ht="59.25" customHeight="1" thickBot="1" x14ac:dyDescent="0.3">
      <c r="B9" s="255" t="s">
        <v>141</v>
      </c>
      <c r="C9" s="256"/>
      <c r="D9" s="257"/>
    </row>
    <row r="10" spans="2:15" ht="18.75" x14ac:dyDescent="0.3">
      <c r="B10" s="106" t="s">
        <v>134</v>
      </c>
    </row>
    <row r="11" spans="2:15" ht="15.75" thickBot="1" x14ac:dyDescent="0.3">
      <c r="B11" s="158" t="s">
        <v>135</v>
      </c>
    </row>
    <row r="12" spans="2:15" s="9" customFormat="1" ht="21" customHeight="1" thickBot="1" x14ac:dyDescent="0.3">
      <c r="B12" s="132" t="s">
        <v>105</v>
      </c>
      <c r="C12" s="159" t="s">
        <v>106</v>
      </c>
      <c r="D12" s="133"/>
      <c r="E12" s="134"/>
    </row>
    <row r="13" spans="2:15" ht="21" customHeight="1" thickBot="1" x14ac:dyDescent="0.3">
      <c r="D13" s="160" t="s">
        <v>61</v>
      </c>
      <c r="E13" s="160" t="s">
        <v>62</v>
      </c>
      <c r="F13" s="160" t="s">
        <v>63</v>
      </c>
      <c r="G13" s="160" t="s">
        <v>64</v>
      </c>
      <c r="H13" s="160" t="s">
        <v>136</v>
      </c>
      <c r="I13" s="160" t="s">
        <v>66</v>
      </c>
      <c r="J13" s="160" t="s">
        <v>67</v>
      </c>
      <c r="K13" s="160" t="s">
        <v>68</v>
      </c>
      <c r="L13" s="160" t="s">
        <v>69</v>
      </c>
      <c r="M13" s="160" t="s">
        <v>70</v>
      </c>
      <c r="N13" s="160" t="s">
        <v>153</v>
      </c>
      <c r="O13" s="160" t="s">
        <v>71</v>
      </c>
    </row>
    <row r="14" spans="2:15" ht="20.25" customHeight="1" x14ac:dyDescent="0.25">
      <c r="B14" s="135">
        <v>1</v>
      </c>
      <c r="C14" s="136" t="s">
        <v>107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</row>
    <row r="15" spans="2:15" ht="20.25" customHeight="1" x14ac:dyDescent="0.25">
      <c r="B15" s="137">
        <v>2</v>
      </c>
      <c r="C15" s="138" t="s">
        <v>108</v>
      </c>
      <c r="D15" s="32"/>
      <c r="E15" s="188"/>
      <c r="F15" s="32"/>
      <c r="G15" s="32"/>
      <c r="H15" s="32"/>
      <c r="I15" s="32"/>
      <c r="J15" s="32"/>
      <c r="K15" s="32"/>
      <c r="L15" s="32"/>
      <c r="M15" s="32"/>
      <c r="N15" s="32"/>
      <c r="O15" s="33"/>
    </row>
    <row r="16" spans="2:15" ht="20.25" customHeight="1" x14ac:dyDescent="0.25">
      <c r="B16" s="137">
        <v>3</v>
      </c>
      <c r="C16" s="138" t="s">
        <v>109</v>
      </c>
      <c r="D16" s="32"/>
      <c r="E16" s="188"/>
      <c r="F16" s="32"/>
      <c r="G16" s="32"/>
      <c r="H16" s="32"/>
      <c r="I16" s="32"/>
      <c r="J16" s="32"/>
      <c r="K16" s="32"/>
      <c r="L16" s="32"/>
      <c r="M16" s="32"/>
      <c r="N16" s="32"/>
      <c r="O16" s="33"/>
    </row>
    <row r="17" spans="2:15" ht="35.25" customHeight="1" thickBot="1" x14ac:dyDescent="0.3">
      <c r="B17" s="139">
        <v>4</v>
      </c>
      <c r="C17" s="140" t="s">
        <v>110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40"/>
    </row>
    <row r="18" spans="2:15" ht="55.5" customHeight="1" thickBot="1" x14ac:dyDescent="0.3">
      <c r="B18" s="243" t="s">
        <v>142</v>
      </c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5"/>
    </row>
    <row r="19" spans="2:15" ht="4.5" customHeight="1" thickBot="1" x14ac:dyDescent="0.3"/>
    <row r="20" spans="2:15" ht="21" customHeight="1" thickBot="1" x14ac:dyDescent="0.3">
      <c r="B20" s="132" t="s">
        <v>111</v>
      </c>
      <c r="C20" s="133" t="s">
        <v>112</v>
      </c>
      <c r="D20" s="133"/>
      <c r="E20" s="134"/>
    </row>
    <row r="21" spans="2:15" ht="21" customHeight="1" thickBot="1" x14ac:dyDescent="0.3">
      <c r="D21" s="160" t="s">
        <v>61</v>
      </c>
      <c r="E21" s="160" t="s">
        <v>62</v>
      </c>
      <c r="F21" s="160" t="s">
        <v>63</v>
      </c>
      <c r="G21" s="160" t="s">
        <v>64</v>
      </c>
      <c r="H21" s="160" t="s">
        <v>136</v>
      </c>
      <c r="I21" s="160" t="s">
        <v>66</v>
      </c>
      <c r="J21" s="160" t="s">
        <v>67</v>
      </c>
      <c r="K21" s="160" t="s">
        <v>68</v>
      </c>
      <c r="L21" s="160" t="s">
        <v>69</v>
      </c>
      <c r="M21" s="160" t="s">
        <v>70</v>
      </c>
      <c r="N21" s="160" t="s">
        <v>153</v>
      </c>
      <c r="O21" s="160" t="s">
        <v>71</v>
      </c>
    </row>
    <row r="22" spans="2:15" ht="30.75" thickBot="1" x14ac:dyDescent="0.3">
      <c r="B22" s="141">
        <v>1</v>
      </c>
      <c r="C22" s="142" t="s">
        <v>113</v>
      </c>
      <c r="D22" s="117"/>
      <c r="E22" s="189"/>
      <c r="F22" s="117"/>
      <c r="G22" s="117"/>
      <c r="H22" s="117"/>
      <c r="I22" s="117"/>
      <c r="J22" s="117"/>
      <c r="K22" s="117"/>
      <c r="L22" s="117"/>
      <c r="M22" s="117"/>
      <c r="N22" s="117"/>
      <c r="O22" s="118"/>
    </row>
    <row r="23" spans="2:15" ht="48" customHeight="1" thickBot="1" x14ac:dyDescent="0.3">
      <c r="B23" s="243" t="s">
        <v>142</v>
      </c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5"/>
    </row>
    <row r="24" spans="2:15" ht="4.5" customHeight="1" thickBot="1" x14ac:dyDescent="0.3">
      <c r="B24" s="143"/>
      <c r="C24" s="143"/>
      <c r="D24" s="144"/>
      <c r="E24" s="145"/>
    </row>
    <row r="25" spans="2:15" ht="41.25" customHeight="1" thickBot="1" x14ac:dyDescent="0.3">
      <c r="B25" s="146" t="s">
        <v>114</v>
      </c>
      <c r="C25" s="236" t="s">
        <v>115</v>
      </c>
      <c r="D25" s="236"/>
      <c r="E25" s="237"/>
    </row>
    <row r="26" spans="2:15" ht="21" customHeight="1" thickBot="1" x14ac:dyDescent="0.3">
      <c r="D26" s="160" t="s">
        <v>61</v>
      </c>
      <c r="E26" s="160" t="s">
        <v>62</v>
      </c>
      <c r="F26" s="160" t="s">
        <v>63</v>
      </c>
      <c r="G26" s="160" t="s">
        <v>64</v>
      </c>
      <c r="H26" s="160" t="s">
        <v>136</v>
      </c>
      <c r="I26" s="160" t="s">
        <v>66</v>
      </c>
      <c r="J26" s="160" t="s">
        <v>67</v>
      </c>
      <c r="K26" s="160" t="s">
        <v>68</v>
      </c>
      <c r="L26" s="160" t="s">
        <v>69</v>
      </c>
      <c r="M26" s="160" t="s">
        <v>70</v>
      </c>
      <c r="N26" s="160" t="s">
        <v>153</v>
      </c>
      <c r="O26" s="160" t="s">
        <v>71</v>
      </c>
    </row>
    <row r="27" spans="2:15" ht="30" x14ac:dyDescent="0.25">
      <c r="B27" s="135">
        <v>1</v>
      </c>
      <c r="C27" s="147" t="s">
        <v>116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/>
    </row>
    <row r="28" spans="2:15" ht="18" customHeight="1" x14ac:dyDescent="0.25">
      <c r="B28" s="137">
        <v>2</v>
      </c>
      <c r="C28" s="148" t="s">
        <v>117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3"/>
    </row>
    <row r="29" spans="2:15" ht="30.75" thickBot="1" x14ac:dyDescent="0.3">
      <c r="B29" s="149">
        <v>3</v>
      </c>
      <c r="C29" s="150" t="s">
        <v>118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40"/>
    </row>
    <row r="30" spans="2:15" ht="48" customHeight="1" thickBot="1" x14ac:dyDescent="0.3">
      <c r="B30" s="243" t="s">
        <v>142</v>
      </c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5"/>
    </row>
    <row r="31" spans="2:15" ht="4.5" customHeight="1" thickBot="1" x14ac:dyDescent="0.3">
      <c r="B31" s="143"/>
      <c r="C31" s="151"/>
      <c r="D31" s="46"/>
      <c r="E31" s="161"/>
    </row>
    <row r="32" spans="2:15" ht="28.5" customHeight="1" thickBot="1" x14ac:dyDescent="0.3">
      <c r="B32" s="146" t="s">
        <v>119</v>
      </c>
      <c r="C32" s="238" t="s">
        <v>154</v>
      </c>
      <c r="D32" s="239"/>
      <c r="E32" s="240"/>
    </row>
    <row r="33" spans="2:15" ht="17.25" customHeight="1" thickBot="1" x14ac:dyDescent="0.3"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</row>
    <row r="34" spans="2:15" ht="27.75" customHeight="1" x14ac:dyDescent="0.25">
      <c r="B34" s="135"/>
      <c r="C34" s="147" t="s">
        <v>120</v>
      </c>
      <c r="D34" s="162" t="s">
        <v>61</v>
      </c>
      <c r="E34" s="162" t="s">
        <v>62</v>
      </c>
      <c r="F34" s="162" t="s">
        <v>63</v>
      </c>
      <c r="G34" s="162" t="s">
        <v>64</v>
      </c>
      <c r="H34" s="162" t="s">
        <v>136</v>
      </c>
      <c r="I34" s="162" t="s">
        <v>66</v>
      </c>
      <c r="J34" s="162" t="s">
        <v>67</v>
      </c>
      <c r="K34" s="162" t="s">
        <v>68</v>
      </c>
      <c r="L34" s="162" t="s">
        <v>69</v>
      </c>
      <c r="M34" s="162" t="s">
        <v>70</v>
      </c>
      <c r="N34" s="162" t="s">
        <v>153</v>
      </c>
      <c r="O34" s="163" t="s">
        <v>71</v>
      </c>
    </row>
    <row r="35" spans="2:15" x14ac:dyDescent="0.25">
      <c r="B35" s="152">
        <v>1</v>
      </c>
      <c r="C35" s="153" t="s">
        <v>121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3"/>
    </row>
    <row r="36" spans="2:15" x14ac:dyDescent="0.25">
      <c r="B36" s="152">
        <v>2</v>
      </c>
      <c r="C36" s="153" t="s">
        <v>122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3"/>
    </row>
    <row r="37" spans="2:15" x14ac:dyDescent="0.25">
      <c r="B37" s="137">
        <v>3</v>
      </c>
      <c r="C37" s="154" t="s">
        <v>123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3"/>
    </row>
    <row r="38" spans="2:15" ht="15.75" thickBot="1" x14ac:dyDescent="0.3">
      <c r="B38" s="149">
        <v>4</v>
      </c>
      <c r="C38" s="155" t="s">
        <v>124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2:15" ht="37.5" customHeight="1" thickBot="1" x14ac:dyDescent="0.3">
      <c r="B39" s="243" t="s">
        <v>142</v>
      </c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5"/>
    </row>
    <row r="40" spans="2:15" ht="4.5" customHeight="1" thickBot="1" x14ac:dyDescent="0.3">
      <c r="B40" s="143"/>
      <c r="C40" s="151"/>
      <c r="D40" s="46"/>
      <c r="E40" s="161"/>
    </row>
    <row r="41" spans="2:15" ht="16.5" thickBot="1" x14ac:dyDescent="0.3">
      <c r="B41" s="146" t="s">
        <v>125</v>
      </c>
      <c r="C41" s="241" t="s">
        <v>126</v>
      </c>
      <c r="D41" s="241"/>
      <c r="E41" s="242"/>
    </row>
    <row r="42" spans="2:15" ht="21" customHeight="1" thickBot="1" x14ac:dyDescent="0.3">
      <c r="D42" s="160" t="s">
        <v>61</v>
      </c>
      <c r="E42" s="160" t="s">
        <v>62</v>
      </c>
      <c r="F42" s="160" t="s">
        <v>63</v>
      </c>
      <c r="G42" s="160" t="s">
        <v>64</v>
      </c>
      <c r="H42" s="160" t="s">
        <v>136</v>
      </c>
      <c r="I42" s="160" t="s">
        <v>66</v>
      </c>
      <c r="J42" s="160" t="s">
        <v>67</v>
      </c>
      <c r="K42" s="160" t="s">
        <v>68</v>
      </c>
      <c r="L42" s="160" t="s">
        <v>69</v>
      </c>
      <c r="M42" s="160" t="s">
        <v>70</v>
      </c>
      <c r="N42" s="160" t="s">
        <v>153</v>
      </c>
      <c r="O42" s="160" t="s">
        <v>71</v>
      </c>
    </row>
    <row r="43" spans="2:15" ht="15.75" thickBot="1" x14ac:dyDescent="0.3">
      <c r="B43" s="156">
        <v>1</v>
      </c>
      <c r="C43" s="183" t="s">
        <v>155</v>
      </c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8"/>
    </row>
    <row r="44" spans="2:15" ht="32.25" customHeight="1" thickBot="1" x14ac:dyDescent="0.3">
      <c r="B44" s="243" t="s">
        <v>142</v>
      </c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5"/>
    </row>
    <row r="45" spans="2:15" ht="15.75" thickBot="1" x14ac:dyDescent="0.3"/>
    <row r="46" spans="2:15" ht="30.75" thickBot="1" x14ac:dyDescent="0.3">
      <c r="B46" s="146" t="s">
        <v>127</v>
      </c>
      <c r="C46" s="164" t="s">
        <v>128</v>
      </c>
      <c r="D46" s="133"/>
      <c r="E46" s="134"/>
    </row>
    <row r="47" spans="2:15" ht="21" customHeight="1" thickBot="1" x14ac:dyDescent="0.3">
      <c r="D47" s="160" t="s">
        <v>61</v>
      </c>
      <c r="E47" s="160" t="s">
        <v>62</v>
      </c>
      <c r="F47" s="160" t="s">
        <v>63</v>
      </c>
      <c r="G47" s="160" t="s">
        <v>64</v>
      </c>
      <c r="H47" s="160" t="s">
        <v>136</v>
      </c>
      <c r="I47" s="160" t="s">
        <v>66</v>
      </c>
      <c r="J47" s="160" t="s">
        <v>67</v>
      </c>
      <c r="K47" s="160" t="s">
        <v>68</v>
      </c>
      <c r="L47" s="160" t="s">
        <v>69</v>
      </c>
      <c r="M47" s="160" t="s">
        <v>70</v>
      </c>
      <c r="N47" s="160" t="s">
        <v>153</v>
      </c>
      <c r="O47" s="160" t="s">
        <v>71</v>
      </c>
    </row>
    <row r="48" spans="2:15" ht="21" customHeight="1" thickBot="1" x14ac:dyDescent="0.3">
      <c r="B48" s="156">
        <v>1</v>
      </c>
      <c r="C48" s="157" t="s">
        <v>129</v>
      </c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8"/>
    </row>
    <row r="49" spans="2:15" ht="39.75" customHeight="1" thickBot="1" x14ac:dyDescent="0.3">
      <c r="B49" s="243" t="s">
        <v>142</v>
      </c>
      <c r="C49" s="244"/>
      <c r="D49" s="244"/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245"/>
    </row>
    <row r="50" spans="2:15" ht="15.75" thickBot="1" x14ac:dyDescent="0.3"/>
    <row r="51" spans="2:15" ht="55.5" customHeight="1" thickBot="1" x14ac:dyDescent="0.3">
      <c r="B51" s="146" t="s">
        <v>130</v>
      </c>
      <c r="C51" s="238" t="s">
        <v>156</v>
      </c>
      <c r="D51" s="239"/>
      <c r="E51" s="240"/>
    </row>
    <row r="52" spans="2:15" ht="21" customHeight="1" thickBot="1" x14ac:dyDescent="0.3">
      <c r="D52" s="160" t="s">
        <v>61</v>
      </c>
      <c r="E52" s="160" t="s">
        <v>62</v>
      </c>
      <c r="F52" s="160" t="s">
        <v>63</v>
      </c>
      <c r="G52" s="160" t="s">
        <v>64</v>
      </c>
      <c r="H52" s="160" t="s">
        <v>136</v>
      </c>
      <c r="I52" s="160" t="s">
        <v>66</v>
      </c>
      <c r="J52" s="160" t="s">
        <v>67</v>
      </c>
      <c r="K52" s="160" t="s">
        <v>68</v>
      </c>
      <c r="L52" s="160" t="s">
        <v>69</v>
      </c>
      <c r="M52" s="160" t="s">
        <v>70</v>
      </c>
      <c r="N52" s="160" t="s">
        <v>153</v>
      </c>
      <c r="O52" s="160" t="s">
        <v>71</v>
      </c>
    </row>
    <row r="53" spans="2:15" ht="29.25" customHeight="1" thickBot="1" x14ac:dyDescent="0.3">
      <c r="B53" s="156">
        <v>1</v>
      </c>
      <c r="C53" s="157" t="s">
        <v>131</v>
      </c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2:15" ht="29.25" customHeight="1" thickBot="1" x14ac:dyDescent="0.3">
      <c r="B54" s="243" t="s">
        <v>142</v>
      </c>
      <c r="C54" s="244"/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5"/>
    </row>
    <row r="55" spans="2:15" ht="15.75" thickBot="1" x14ac:dyDescent="0.3"/>
    <row r="56" spans="2:15" ht="20.25" customHeight="1" thickBot="1" x14ac:dyDescent="0.3">
      <c r="C56" s="234" t="s">
        <v>132</v>
      </c>
      <c r="D56" s="235"/>
      <c r="F56" s="246" t="s">
        <v>143</v>
      </c>
      <c r="G56" s="247"/>
      <c r="H56" s="247"/>
      <c r="I56" s="247"/>
      <c r="J56" s="247"/>
      <c r="K56" s="247"/>
      <c r="L56" s="247"/>
      <c r="M56" s="247"/>
      <c r="N56" s="247"/>
      <c r="O56" s="248"/>
    </row>
    <row r="57" spans="2:15" ht="15.75" thickBot="1" x14ac:dyDescent="0.3">
      <c r="F57" s="249"/>
      <c r="G57" s="250"/>
      <c r="H57" s="250"/>
      <c r="I57" s="250"/>
      <c r="J57" s="250"/>
      <c r="K57" s="250"/>
      <c r="L57" s="250"/>
      <c r="M57" s="250"/>
      <c r="N57" s="250"/>
      <c r="O57" s="251"/>
    </row>
    <row r="58" spans="2:15" ht="20.25" customHeight="1" thickBot="1" x14ac:dyDescent="0.3">
      <c r="C58" s="234" t="s">
        <v>144</v>
      </c>
      <c r="D58" s="235"/>
      <c r="F58" s="249"/>
      <c r="G58" s="250"/>
      <c r="H58" s="250"/>
      <c r="I58" s="250"/>
      <c r="J58" s="250"/>
      <c r="K58" s="250"/>
      <c r="L58" s="250"/>
      <c r="M58" s="250"/>
      <c r="N58" s="250"/>
      <c r="O58" s="251"/>
    </row>
    <row r="59" spans="2:15" x14ac:dyDescent="0.25">
      <c r="F59" s="249"/>
      <c r="G59" s="250"/>
      <c r="H59" s="250"/>
      <c r="I59" s="250"/>
      <c r="J59" s="250"/>
      <c r="K59" s="250"/>
      <c r="L59" s="250"/>
      <c r="M59" s="250"/>
      <c r="N59" s="250"/>
      <c r="O59" s="251"/>
    </row>
    <row r="60" spans="2:15" ht="15.75" thickBot="1" x14ac:dyDescent="0.3">
      <c r="F60" s="252"/>
      <c r="G60" s="253"/>
      <c r="H60" s="253"/>
      <c r="I60" s="253"/>
      <c r="J60" s="253"/>
      <c r="K60" s="253"/>
      <c r="L60" s="253"/>
      <c r="M60" s="253"/>
      <c r="N60" s="253"/>
      <c r="O60" s="254"/>
    </row>
  </sheetData>
  <mergeCells count="15">
    <mergeCell ref="B9:D9"/>
    <mergeCell ref="B18:O18"/>
    <mergeCell ref="B23:O23"/>
    <mergeCell ref="B30:O30"/>
    <mergeCell ref="C51:E51"/>
    <mergeCell ref="C56:D56"/>
    <mergeCell ref="C58:D58"/>
    <mergeCell ref="C25:E25"/>
    <mergeCell ref="C32:E32"/>
    <mergeCell ref="C41:E41"/>
    <mergeCell ref="B39:O39"/>
    <mergeCell ref="B44:O44"/>
    <mergeCell ref="B49:O49"/>
    <mergeCell ref="B54:O54"/>
    <mergeCell ref="F56:O60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&amp;LConsejería de Educación, 
Cultura y Universidades.&amp;CCBM Ntra. Sra. de los Ángeles
El Esparragal-Murcia&amp;RC/Limonar, 2
C.P. 30.163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DATOS!$K$3:$K$4</xm:f>
          </x14:formula1>
          <xm:sqref>D53:O53 D6:D8 D48:O48 D27:O28 D22:O22 D35:O38 D14:O14 D43:O43</xm:sqref>
        </x14:dataValidation>
        <x14:dataValidation type="list" allowBlank="1" showInputMessage="1" showErrorMessage="1">
          <x14:formula1>
            <xm:f>DATOS!$K$7:$K$10</xm:f>
          </x14:formula1>
          <xm:sqref>D29:O29 D17:O17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DATOS</vt:lpstr>
      <vt:lpstr>INDICE</vt:lpstr>
      <vt:lpstr>AP-I</vt:lpstr>
      <vt:lpstr>AP-II</vt:lpstr>
      <vt:lpstr>AP-III</vt:lpstr>
      <vt:lpstr>AP-IV</vt:lpstr>
      <vt:lpstr>AP-V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VILLANUEVA</dc:creator>
  <cp:lastModifiedBy>ALVARO VILLANUEVA</cp:lastModifiedBy>
  <cp:lastPrinted>2015-03-17T12:56:32Z</cp:lastPrinted>
  <dcterms:created xsi:type="dcterms:W3CDTF">2015-01-08T12:55:55Z</dcterms:created>
  <dcterms:modified xsi:type="dcterms:W3CDTF">2015-05-11T14:31:01Z</dcterms:modified>
</cp:coreProperties>
</file>