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activeTab="1"/>
  </bookViews>
  <sheets>
    <sheet name="DATOS" sheetId="3" r:id="rId1"/>
    <sheet name="INDICE" sheetId="11" r:id="rId2"/>
    <sheet name="VALORACION" sheetId="6" r:id="rId3"/>
    <sheet name="VAL-EST" sheetId="5" r:id="rId4"/>
    <sheet name="ES-COMP" sheetId="7" r:id="rId5"/>
    <sheet name="ES-TR" sheetId="4" r:id="rId6"/>
    <sheet name="1º-EV" sheetId="8" r:id="rId7"/>
    <sheet name="2º-EV" sheetId="16" r:id="rId8"/>
    <sheet name="3º-EV" sheetId="17" r:id="rId9"/>
    <sheet name="EV-FIN" sheetId="18" r:id="rId10"/>
    <sheet name="EV-COMP" sheetId="14" r:id="rId11"/>
    <sheet name="EST-GRAF" sheetId="15" r:id="rId12"/>
  </sheets>
  <calcPr calcId="145621"/>
</workbook>
</file>

<file path=xl/calcChain.xml><?xml version="1.0" encoding="utf-8"?>
<calcChain xmlns="http://schemas.openxmlformats.org/spreadsheetml/2006/main">
  <c r="M10" i="15" l="1"/>
  <c r="M8" i="15"/>
  <c r="M6" i="15"/>
  <c r="K10" i="15"/>
  <c r="K8" i="15"/>
  <c r="K6" i="15"/>
  <c r="I10" i="15"/>
  <c r="I8" i="15"/>
  <c r="I6" i="15"/>
  <c r="G10" i="15"/>
  <c r="G8" i="15"/>
  <c r="G6" i="15"/>
  <c r="E10" i="15"/>
  <c r="E8" i="15"/>
  <c r="E6" i="15"/>
  <c r="Y72" i="18"/>
  <c r="Z72" i="18"/>
  <c r="AA72" i="18"/>
  <c r="AB72" i="18"/>
  <c r="Y71" i="18"/>
  <c r="Z71" i="18"/>
  <c r="AA71" i="18"/>
  <c r="AB71" i="18"/>
  <c r="Y70" i="18"/>
  <c r="Z70" i="18"/>
  <c r="AA70" i="18"/>
  <c r="AB70" i="18"/>
  <c r="Y32" i="18"/>
  <c r="Z32" i="18"/>
  <c r="AA32" i="18"/>
  <c r="AB32" i="18"/>
  <c r="Y31" i="18"/>
  <c r="Z31" i="18"/>
  <c r="AA31" i="18"/>
  <c r="AB31" i="18"/>
  <c r="Y30" i="18"/>
  <c r="Z30" i="18"/>
  <c r="AA30" i="18"/>
  <c r="AB30" i="18"/>
  <c r="Y29" i="18"/>
  <c r="Z29" i="18"/>
  <c r="AA29" i="18"/>
  <c r="AB29" i="18"/>
  <c r="Y28" i="18"/>
  <c r="Z28" i="18"/>
  <c r="AA28" i="18"/>
  <c r="AB28" i="18"/>
  <c r="Y27" i="18"/>
  <c r="Z27" i="18"/>
  <c r="AA27" i="18"/>
  <c r="AB27" i="18"/>
  <c r="Y26" i="18"/>
  <c r="Z26" i="18"/>
  <c r="AA26" i="18"/>
  <c r="AB26" i="18"/>
  <c r="Y25" i="18"/>
  <c r="Z25" i="18"/>
  <c r="AA25" i="18"/>
  <c r="AB25" i="18"/>
  <c r="Y24" i="18"/>
  <c r="Z24" i="18"/>
  <c r="AA24" i="18"/>
  <c r="AB24" i="18"/>
  <c r="Y23" i="18"/>
  <c r="Z23" i="18"/>
  <c r="AA23" i="18"/>
  <c r="AB23" i="18"/>
  <c r="Y22" i="18"/>
  <c r="Z22" i="18"/>
  <c r="AA22" i="18"/>
  <c r="AB22" i="18"/>
  <c r="Z52" i="8"/>
  <c r="Z53" i="8" s="1"/>
  <c r="Z54" i="8" s="1"/>
  <c r="Y52" i="8"/>
  <c r="Y53" i="8" s="1"/>
  <c r="Y54" i="8" s="1"/>
  <c r="W52" i="8"/>
  <c r="W53" i="8" s="1"/>
  <c r="W54" i="8" s="1"/>
  <c r="V52" i="8"/>
  <c r="V53" i="8" s="1"/>
  <c r="V54" i="8" s="1"/>
  <c r="AB8" i="8"/>
  <c r="AA8" i="8"/>
  <c r="Z8" i="8"/>
  <c r="Y8" i="8"/>
  <c r="X8" i="8"/>
  <c r="W8" i="8"/>
  <c r="V8" i="8"/>
  <c r="D8" i="8" l="1"/>
  <c r="D32" i="8" s="1"/>
  <c r="D35" i="8"/>
  <c r="D46" i="8"/>
  <c r="D47" i="8"/>
  <c r="D48" i="8"/>
  <c r="D49" i="8"/>
  <c r="D57" i="8"/>
  <c r="D58" i="8"/>
  <c r="D60" i="8"/>
  <c r="AB51" i="8" l="1"/>
  <c r="Z51" i="8"/>
  <c r="AA51" i="8"/>
  <c r="W51" i="8"/>
  <c r="V51" i="8"/>
  <c r="Y51" i="8"/>
  <c r="D33" i="8"/>
  <c r="D50" i="8"/>
  <c r="D52" i="8" s="1"/>
  <c r="D34" i="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D15" i="18"/>
  <c r="D36" i="8" l="1"/>
  <c r="D51" i="8" s="1"/>
  <c r="D53" i="8" s="1"/>
  <c r="D54" i="8" s="1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D75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D74" i="18"/>
  <c r="D73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D71" i="18"/>
  <c r="D72" i="18"/>
  <c r="D70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D65" i="18"/>
  <c r="D66" i="18"/>
  <c r="D67" i="18"/>
  <c r="D68" i="18"/>
  <c r="D69" i="18"/>
  <c r="D64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D52" i="18"/>
  <c r="D53" i="18"/>
  <c r="D54" i="18"/>
  <c r="D55" i="18"/>
  <c r="D56" i="18"/>
  <c r="D57" i="18"/>
  <c r="D58" i="18"/>
  <c r="D51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33" i="18"/>
  <c r="AB19" i="18"/>
  <c r="AB20" i="18"/>
  <c r="AB21" i="18"/>
  <c r="AA19" i="18"/>
  <c r="AA20" i="18"/>
  <c r="AA21" i="18"/>
  <c r="Z19" i="18"/>
  <c r="Z20" i="18"/>
  <c r="Z21" i="18"/>
  <c r="Y19" i="18"/>
  <c r="Y20" i="18"/>
  <c r="Y21" i="18"/>
  <c r="X32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M31" i="18"/>
  <c r="M32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F30" i="18"/>
  <c r="F31" i="18"/>
  <c r="F32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K6" i="14" l="1"/>
  <c r="N6" i="14"/>
  <c r="M6" i="14"/>
  <c r="L6" i="14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17" i="18"/>
  <c r="AB10" i="18"/>
  <c r="AB11" i="18"/>
  <c r="AB12" i="18"/>
  <c r="AB13" i="18"/>
  <c r="AB14" i="18"/>
  <c r="AB16" i="18"/>
  <c r="AA10" i="18"/>
  <c r="AA11" i="18"/>
  <c r="AA12" i="18"/>
  <c r="AA13" i="18"/>
  <c r="AA14" i="18"/>
  <c r="AA16" i="18"/>
  <c r="Z10" i="18"/>
  <c r="Z11" i="18"/>
  <c r="Z12" i="18"/>
  <c r="Z13" i="18"/>
  <c r="Z14" i="18"/>
  <c r="Z16" i="18"/>
  <c r="Y10" i="18"/>
  <c r="Y11" i="18"/>
  <c r="Y12" i="18"/>
  <c r="Y13" i="18"/>
  <c r="Y14" i="18"/>
  <c r="Y16" i="18"/>
  <c r="X10" i="18"/>
  <c r="X11" i="18"/>
  <c r="X12" i="18"/>
  <c r="X13" i="18"/>
  <c r="X14" i="18"/>
  <c r="X16" i="18"/>
  <c r="W10" i="18"/>
  <c r="W11" i="18"/>
  <c r="W12" i="18"/>
  <c r="W13" i="18"/>
  <c r="W14" i="18"/>
  <c r="W16" i="18"/>
  <c r="V10" i="18"/>
  <c r="V11" i="18"/>
  <c r="V12" i="18"/>
  <c r="V13" i="18"/>
  <c r="V14" i="18"/>
  <c r="V16" i="18"/>
  <c r="U10" i="18"/>
  <c r="U11" i="18"/>
  <c r="U12" i="18"/>
  <c r="U13" i="18"/>
  <c r="U14" i="18"/>
  <c r="U16" i="18"/>
  <c r="T10" i="18"/>
  <c r="T11" i="18"/>
  <c r="T12" i="18"/>
  <c r="T13" i="18"/>
  <c r="T14" i="18"/>
  <c r="T16" i="18"/>
  <c r="S10" i="18"/>
  <c r="S11" i="18"/>
  <c r="S12" i="18"/>
  <c r="S13" i="18"/>
  <c r="S14" i="18"/>
  <c r="S16" i="18"/>
  <c r="R10" i="18"/>
  <c r="R11" i="18"/>
  <c r="R12" i="18"/>
  <c r="R13" i="18"/>
  <c r="R14" i="18"/>
  <c r="R16" i="18"/>
  <c r="Q10" i="18"/>
  <c r="Q11" i="18"/>
  <c r="Q12" i="18"/>
  <c r="Q13" i="18"/>
  <c r="Q14" i="18"/>
  <c r="Q16" i="18"/>
  <c r="P10" i="18"/>
  <c r="P11" i="18"/>
  <c r="P12" i="18"/>
  <c r="P13" i="18"/>
  <c r="P14" i="18"/>
  <c r="P16" i="18"/>
  <c r="O10" i="18"/>
  <c r="O11" i="18"/>
  <c r="O12" i="18"/>
  <c r="O13" i="18"/>
  <c r="O14" i="18"/>
  <c r="O16" i="18"/>
  <c r="N10" i="18"/>
  <c r="N11" i="18"/>
  <c r="N12" i="18"/>
  <c r="N13" i="18"/>
  <c r="N14" i="18"/>
  <c r="N16" i="18"/>
  <c r="M10" i="18"/>
  <c r="M11" i="18"/>
  <c r="M12" i="18"/>
  <c r="M13" i="18"/>
  <c r="M14" i="18"/>
  <c r="M16" i="18"/>
  <c r="L10" i="18"/>
  <c r="L11" i="18"/>
  <c r="L12" i="18"/>
  <c r="L13" i="18"/>
  <c r="L14" i="18"/>
  <c r="L16" i="18"/>
  <c r="K10" i="18"/>
  <c r="K11" i="18"/>
  <c r="K12" i="18"/>
  <c r="K13" i="18"/>
  <c r="K14" i="18"/>
  <c r="K16" i="18"/>
  <c r="J10" i="18"/>
  <c r="J11" i="18"/>
  <c r="J12" i="18"/>
  <c r="J13" i="18"/>
  <c r="J14" i="18"/>
  <c r="J16" i="18"/>
  <c r="I10" i="18"/>
  <c r="I11" i="18"/>
  <c r="I12" i="18"/>
  <c r="I13" i="18"/>
  <c r="I14" i="18"/>
  <c r="I16" i="18"/>
  <c r="H10" i="18"/>
  <c r="H11" i="18"/>
  <c r="H12" i="18"/>
  <c r="H13" i="18"/>
  <c r="H14" i="18"/>
  <c r="H16" i="18"/>
  <c r="G16" i="18"/>
  <c r="G10" i="18"/>
  <c r="G11" i="18"/>
  <c r="G12" i="18"/>
  <c r="G13" i="18"/>
  <c r="G14" i="18"/>
  <c r="F10" i="18"/>
  <c r="F11" i="18"/>
  <c r="F12" i="18"/>
  <c r="F13" i="18"/>
  <c r="F14" i="18"/>
  <c r="F16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E10" i="18"/>
  <c r="E11" i="18"/>
  <c r="E12" i="18"/>
  <c r="E13" i="18"/>
  <c r="E14" i="18"/>
  <c r="E16" i="18"/>
  <c r="E9" i="18"/>
  <c r="D16" i="18"/>
  <c r="D10" i="18"/>
  <c r="E6" i="14" s="1"/>
  <c r="D11" i="18"/>
  <c r="D12" i="18"/>
  <c r="D13" i="18"/>
  <c r="D14" i="18"/>
  <c r="D9" i="18"/>
  <c r="O6" i="14" l="1"/>
  <c r="F6" i="14"/>
  <c r="I6" i="14" s="1"/>
  <c r="P6" i="14" s="1"/>
  <c r="G6" i="14"/>
  <c r="H6" i="14"/>
  <c r="D88" i="18"/>
  <c r="D87" i="18"/>
  <c r="D90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D50" i="17"/>
  <c r="D48" i="17"/>
  <c r="D47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AB36" i="17"/>
  <c r="AB40" i="17" s="1"/>
  <c r="AA36" i="17"/>
  <c r="AA40" i="17" s="1"/>
  <c r="Z36" i="17"/>
  <c r="Y36" i="17"/>
  <c r="X36" i="17"/>
  <c r="X40" i="17" s="1"/>
  <c r="W36" i="17"/>
  <c r="W40" i="17" s="1"/>
  <c r="V36" i="17"/>
  <c r="U36" i="17"/>
  <c r="T36" i="17"/>
  <c r="T40" i="17" s="1"/>
  <c r="S36" i="17"/>
  <c r="S40" i="17" s="1"/>
  <c r="R36" i="17"/>
  <c r="Q36" i="17"/>
  <c r="P36" i="17"/>
  <c r="P40" i="17" s="1"/>
  <c r="O36" i="17"/>
  <c r="O40" i="17" s="1"/>
  <c r="N36" i="17"/>
  <c r="M36" i="17"/>
  <c r="L36" i="17"/>
  <c r="L40" i="17" s="1"/>
  <c r="K36" i="17"/>
  <c r="K40" i="17" s="1"/>
  <c r="J36" i="17"/>
  <c r="I36" i="17"/>
  <c r="H36" i="17"/>
  <c r="H40" i="17" s="1"/>
  <c r="G36" i="17"/>
  <c r="G40" i="17" s="1"/>
  <c r="F36" i="17"/>
  <c r="E36" i="17"/>
  <c r="D36" i="17"/>
  <c r="D40" i="17" s="1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AB24" i="17"/>
  <c r="AB28" i="17" s="1"/>
  <c r="AA24" i="17"/>
  <c r="AA28" i="17" s="1"/>
  <c r="Z24" i="17"/>
  <c r="Y24" i="17"/>
  <c r="Y28" i="17" s="1"/>
  <c r="X24" i="17"/>
  <c r="X28" i="17" s="1"/>
  <c r="W24" i="17"/>
  <c r="W28" i="17" s="1"/>
  <c r="V24" i="17"/>
  <c r="U24" i="17"/>
  <c r="U28" i="17" s="1"/>
  <c r="T24" i="17"/>
  <c r="S24" i="17"/>
  <c r="S28" i="17" s="1"/>
  <c r="R24" i="17"/>
  <c r="Q24" i="17"/>
  <c r="Q28" i="17" s="1"/>
  <c r="P24" i="17"/>
  <c r="O24" i="17"/>
  <c r="O28" i="17" s="1"/>
  <c r="N24" i="17"/>
  <c r="M24" i="17"/>
  <c r="M28" i="17" s="1"/>
  <c r="L24" i="17"/>
  <c r="K24" i="17"/>
  <c r="K28" i="17" s="1"/>
  <c r="J24" i="17"/>
  <c r="I24" i="17"/>
  <c r="I28" i="17" s="1"/>
  <c r="H24" i="17"/>
  <c r="G24" i="17"/>
  <c r="G28" i="17" s="1"/>
  <c r="F24" i="17"/>
  <c r="E24" i="17"/>
  <c r="E28" i="17" s="1"/>
  <c r="D24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T63" i="18" l="1"/>
  <c r="T81" i="18" s="1"/>
  <c r="P63" i="18"/>
  <c r="P81" i="18" s="1"/>
  <c r="H63" i="18"/>
  <c r="H81" i="18" s="1"/>
  <c r="J28" i="17"/>
  <c r="N28" i="17"/>
  <c r="N41" i="17" s="1"/>
  <c r="R28" i="17"/>
  <c r="V28" i="17"/>
  <c r="V41" i="17" s="1"/>
  <c r="Z28" i="17"/>
  <c r="E40" i="17"/>
  <c r="E42" i="17" s="1"/>
  <c r="I40" i="17"/>
  <c r="Q40" i="17"/>
  <c r="U40" i="17"/>
  <c r="Y40" i="17"/>
  <c r="F40" i="17"/>
  <c r="J40" i="17"/>
  <c r="J42" i="17" s="1"/>
  <c r="N40" i="17"/>
  <c r="R40" i="17"/>
  <c r="R42" i="17" s="1"/>
  <c r="V40" i="17"/>
  <c r="Z40" i="17"/>
  <c r="Z42" i="17" s="1"/>
  <c r="H80" i="18"/>
  <c r="H82" i="18" s="1"/>
  <c r="L80" i="18"/>
  <c r="L82" i="18" s="1"/>
  <c r="P80" i="18"/>
  <c r="P82" i="18" s="1"/>
  <c r="T80" i="18"/>
  <c r="T82" i="18" s="1"/>
  <c r="X80" i="18"/>
  <c r="X82" i="18" s="1"/>
  <c r="AB80" i="18"/>
  <c r="AB82" i="18" s="1"/>
  <c r="I80" i="18"/>
  <c r="I82" i="18" s="1"/>
  <c r="M80" i="18"/>
  <c r="M82" i="18" s="1"/>
  <c r="Q80" i="18"/>
  <c r="Q82" i="18" s="1"/>
  <c r="U80" i="18"/>
  <c r="U82" i="18" s="1"/>
  <c r="Y80" i="18"/>
  <c r="Y82" i="18" s="1"/>
  <c r="E80" i="18"/>
  <c r="E82" i="18" s="1"/>
  <c r="F80" i="18"/>
  <c r="F82" i="18" s="1"/>
  <c r="J80" i="18"/>
  <c r="J82" i="18" s="1"/>
  <c r="N80" i="18"/>
  <c r="N82" i="18" s="1"/>
  <c r="R80" i="18"/>
  <c r="R82" i="18" s="1"/>
  <c r="V80" i="18"/>
  <c r="V82" i="18" s="1"/>
  <c r="Z80" i="18"/>
  <c r="Z82" i="18" s="1"/>
  <c r="D80" i="18"/>
  <c r="D82" i="18" s="1"/>
  <c r="F63" i="18"/>
  <c r="J63" i="18"/>
  <c r="J81" i="18" s="1"/>
  <c r="N63" i="18"/>
  <c r="N81" i="18" s="1"/>
  <c r="R63" i="18"/>
  <c r="R81" i="18" s="1"/>
  <c r="V63" i="18"/>
  <c r="V81" i="18" s="1"/>
  <c r="Z63" i="18"/>
  <c r="Z81" i="18" s="1"/>
  <c r="L63" i="18"/>
  <c r="L81" i="18" s="1"/>
  <c r="X63" i="18"/>
  <c r="X81" i="18" s="1"/>
  <c r="M63" i="18"/>
  <c r="M81" i="18" s="1"/>
  <c r="AB63" i="18"/>
  <c r="AB81" i="18" s="1"/>
  <c r="Y63" i="18"/>
  <c r="Y81" i="18" s="1"/>
  <c r="U63" i="18"/>
  <c r="U81" i="18" s="1"/>
  <c r="S63" i="18"/>
  <c r="S81" i="18" s="1"/>
  <c r="Q63" i="18"/>
  <c r="Q81" i="18" s="1"/>
  <c r="O63" i="18"/>
  <c r="O81" i="18" s="1"/>
  <c r="K63" i="18"/>
  <c r="K81" i="18" s="1"/>
  <c r="I63" i="18"/>
  <c r="I81" i="18" s="1"/>
  <c r="G63" i="18"/>
  <c r="G81" i="18" s="1"/>
  <c r="E63" i="18"/>
  <c r="E81" i="18" s="1"/>
  <c r="D63" i="18"/>
  <c r="D81" i="18" s="1"/>
  <c r="F81" i="18"/>
  <c r="W63" i="18"/>
  <c r="W81" i="18" s="1"/>
  <c r="AA63" i="18"/>
  <c r="AA81" i="18" s="1"/>
  <c r="G80" i="18"/>
  <c r="G82" i="18" s="1"/>
  <c r="K80" i="18"/>
  <c r="K82" i="18" s="1"/>
  <c r="O80" i="18"/>
  <c r="O82" i="18" s="1"/>
  <c r="S80" i="18"/>
  <c r="S82" i="18" s="1"/>
  <c r="W80" i="18"/>
  <c r="W82" i="18" s="1"/>
  <c r="AA80" i="18"/>
  <c r="AA82" i="18" s="1"/>
  <c r="M40" i="17"/>
  <c r="M42" i="17" s="1"/>
  <c r="D28" i="17"/>
  <c r="D41" i="17" s="1"/>
  <c r="H28" i="17"/>
  <c r="H41" i="17" s="1"/>
  <c r="L28" i="17"/>
  <c r="P28" i="17"/>
  <c r="T28" i="17"/>
  <c r="T41" i="17" s="1"/>
  <c r="F28" i="17"/>
  <c r="F41" i="17" s="1"/>
  <c r="P41" i="17"/>
  <c r="X41" i="17"/>
  <c r="D42" i="17"/>
  <c r="L42" i="17"/>
  <c r="T42" i="17"/>
  <c r="X42" i="17"/>
  <c r="I41" i="17"/>
  <c r="Q41" i="17"/>
  <c r="U41" i="17"/>
  <c r="I42" i="17"/>
  <c r="Q42" i="17"/>
  <c r="U42" i="17"/>
  <c r="G41" i="17"/>
  <c r="K41" i="17"/>
  <c r="O41" i="17"/>
  <c r="S41" i="17"/>
  <c r="W41" i="17"/>
  <c r="AA41" i="17"/>
  <c r="G42" i="17"/>
  <c r="K42" i="17"/>
  <c r="O42" i="17"/>
  <c r="S42" i="17"/>
  <c r="W42" i="17"/>
  <c r="AA42" i="17"/>
  <c r="L41" i="17"/>
  <c r="AB41" i="17"/>
  <c r="H42" i="17"/>
  <c r="P42" i="17"/>
  <c r="AB42" i="17"/>
  <c r="E41" i="17"/>
  <c r="M41" i="17"/>
  <c r="Y41" i="17"/>
  <c r="Y42" i="17"/>
  <c r="J41" i="17"/>
  <c r="R41" i="17"/>
  <c r="Z41" i="17"/>
  <c r="F42" i="17"/>
  <c r="N42" i="17"/>
  <c r="V42" i="17"/>
  <c r="D62" i="16"/>
  <c r="D60" i="16"/>
  <c r="D59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AB48" i="16"/>
  <c r="AB52" i="16" s="1"/>
  <c r="AA48" i="16"/>
  <c r="AA52" i="16" s="1"/>
  <c r="Z48" i="16"/>
  <c r="Z52" i="16" s="1"/>
  <c r="Y48" i="16"/>
  <c r="Y52" i="16" s="1"/>
  <c r="X48" i="16"/>
  <c r="X52" i="16" s="1"/>
  <c r="W48" i="16"/>
  <c r="W52" i="16" s="1"/>
  <c r="V48" i="16"/>
  <c r="V52" i="16" s="1"/>
  <c r="U48" i="16"/>
  <c r="U52" i="16" s="1"/>
  <c r="T48" i="16"/>
  <c r="T52" i="16" s="1"/>
  <c r="S48" i="16"/>
  <c r="S52" i="16" s="1"/>
  <c r="R48" i="16"/>
  <c r="R52" i="16" s="1"/>
  <c r="Q48" i="16"/>
  <c r="Q52" i="16" s="1"/>
  <c r="P48" i="16"/>
  <c r="P52" i="16" s="1"/>
  <c r="O48" i="16"/>
  <c r="O52" i="16" s="1"/>
  <c r="N48" i="16"/>
  <c r="N52" i="16" s="1"/>
  <c r="M48" i="16"/>
  <c r="M52" i="16" s="1"/>
  <c r="L48" i="16"/>
  <c r="L52" i="16" s="1"/>
  <c r="K48" i="16"/>
  <c r="K52" i="16" s="1"/>
  <c r="J48" i="16"/>
  <c r="J52" i="16" s="1"/>
  <c r="I48" i="16"/>
  <c r="I52" i="16" s="1"/>
  <c r="H48" i="16"/>
  <c r="H52" i="16" s="1"/>
  <c r="G48" i="16"/>
  <c r="G52" i="16" s="1"/>
  <c r="F48" i="16"/>
  <c r="F52" i="16" s="1"/>
  <c r="E48" i="16"/>
  <c r="E52" i="16" s="1"/>
  <c r="D48" i="16"/>
  <c r="D52" i="16" s="1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AB39" i="16" s="1"/>
  <c r="AA35" i="16"/>
  <c r="AA39" i="16" s="1"/>
  <c r="Z35" i="16"/>
  <c r="Z39" i="16" s="1"/>
  <c r="Y35" i="16"/>
  <c r="Y39" i="16" s="1"/>
  <c r="X35" i="16"/>
  <c r="X39" i="16" s="1"/>
  <c r="W35" i="16"/>
  <c r="W39" i="16" s="1"/>
  <c r="V35" i="16"/>
  <c r="V39" i="16" s="1"/>
  <c r="U35" i="16"/>
  <c r="U39" i="16" s="1"/>
  <c r="T35" i="16"/>
  <c r="T39" i="16" s="1"/>
  <c r="S35" i="16"/>
  <c r="S39" i="16" s="1"/>
  <c r="R35" i="16"/>
  <c r="R39" i="16" s="1"/>
  <c r="Q35" i="16"/>
  <c r="Q39" i="16" s="1"/>
  <c r="P35" i="16"/>
  <c r="P39" i="16" s="1"/>
  <c r="O35" i="16"/>
  <c r="O39" i="16" s="1"/>
  <c r="N35" i="16"/>
  <c r="N39" i="16" s="1"/>
  <c r="M35" i="16"/>
  <c r="M39" i="16" s="1"/>
  <c r="L35" i="16"/>
  <c r="L39" i="16" s="1"/>
  <c r="K35" i="16"/>
  <c r="K39" i="16" s="1"/>
  <c r="J35" i="16"/>
  <c r="J39" i="16" s="1"/>
  <c r="I35" i="16"/>
  <c r="I39" i="16" s="1"/>
  <c r="H35" i="16"/>
  <c r="H39" i="16" s="1"/>
  <c r="G35" i="16"/>
  <c r="G39" i="16" s="1"/>
  <c r="F35" i="16"/>
  <c r="F39" i="16" s="1"/>
  <c r="E35" i="16"/>
  <c r="E39" i="16" s="1"/>
  <c r="D35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AA83" i="18" l="1"/>
  <c r="AA84" i="18" s="1"/>
  <c r="R43" i="17"/>
  <c r="R44" i="17" s="1"/>
  <c r="Q83" i="18"/>
  <c r="Q84" i="18" s="1"/>
  <c r="L83" i="18"/>
  <c r="L84" i="18" s="1"/>
  <c r="W83" i="18"/>
  <c r="W84" i="18" s="1"/>
  <c r="Z83" i="18"/>
  <c r="Z84" i="18" s="1"/>
  <c r="R83" i="18"/>
  <c r="R84" i="18" s="1"/>
  <c r="V83" i="18"/>
  <c r="V84" i="18" s="1"/>
  <c r="Y83" i="18"/>
  <c r="Y84" i="18" s="1"/>
  <c r="D83" i="18"/>
  <c r="D84" i="18" s="1"/>
  <c r="S83" i="18"/>
  <c r="S84" i="18" s="1"/>
  <c r="K83" i="18"/>
  <c r="K84" i="18" s="1"/>
  <c r="N83" i="18"/>
  <c r="N84" i="18" s="1"/>
  <c r="AB83" i="18"/>
  <c r="AB84" i="18" s="1"/>
  <c r="J83" i="18"/>
  <c r="J84" i="18" s="1"/>
  <c r="T83" i="18"/>
  <c r="T84" i="18" s="1"/>
  <c r="I83" i="18"/>
  <c r="I84" i="18" s="1"/>
  <c r="F83" i="18"/>
  <c r="F84" i="18" s="1"/>
  <c r="G83" i="18"/>
  <c r="G84" i="18" s="1"/>
  <c r="E83" i="18"/>
  <c r="E84" i="18" s="1"/>
  <c r="M83" i="18"/>
  <c r="M84" i="18" s="1"/>
  <c r="X83" i="18"/>
  <c r="X84" i="18" s="1"/>
  <c r="O83" i="18"/>
  <c r="O84" i="18" s="1"/>
  <c r="H83" i="18"/>
  <c r="H84" i="18" s="1"/>
  <c r="P83" i="18"/>
  <c r="P84" i="18" s="1"/>
  <c r="U83" i="18"/>
  <c r="U84" i="18" s="1"/>
  <c r="N43" i="17"/>
  <c r="N44" i="17" s="1"/>
  <c r="D43" i="17"/>
  <c r="D44" i="17" s="1"/>
  <c r="W43" i="17"/>
  <c r="W44" i="17" s="1"/>
  <c r="E43" i="17"/>
  <c r="E44" i="17" s="1"/>
  <c r="AB43" i="17"/>
  <c r="AB44" i="17" s="1"/>
  <c r="G43" i="17"/>
  <c r="G44" i="17" s="1"/>
  <c r="Q43" i="17"/>
  <c r="Q44" i="17" s="1"/>
  <c r="S43" i="17"/>
  <c r="S44" i="17" s="1"/>
  <c r="T43" i="17"/>
  <c r="T44" i="17" s="1"/>
  <c r="L43" i="17"/>
  <c r="L44" i="17" s="1"/>
  <c r="Z43" i="17"/>
  <c r="Z44" i="17" s="1"/>
  <c r="J43" i="17"/>
  <c r="J44" i="17" s="1"/>
  <c r="O43" i="17"/>
  <c r="O44" i="17" s="1"/>
  <c r="I43" i="17"/>
  <c r="I44" i="17" s="1"/>
  <c r="V43" i="17"/>
  <c r="V44" i="17" s="1"/>
  <c r="F43" i="17"/>
  <c r="F44" i="17" s="1"/>
  <c r="Y43" i="17"/>
  <c r="Y44" i="17" s="1"/>
  <c r="AA43" i="17"/>
  <c r="AA44" i="17" s="1"/>
  <c r="K43" i="17"/>
  <c r="K44" i="17" s="1"/>
  <c r="X43" i="17"/>
  <c r="X44" i="17" s="1"/>
  <c r="M43" i="17"/>
  <c r="M44" i="17" s="1"/>
  <c r="U43" i="17"/>
  <c r="U44" i="17" s="1"/>
  <c r="P43" i="17"/>
  <c r="P44" i="17" s="1"/>
  <c r="H43" i="17"/>
  <c r="H44" i="17" s="1"/>
  <c r="D39" i="16"/>
  <c r="D53" i="16" s="1"/>
  <c r="L53" i="16"/>
  <c r="T53" i="16"/>
  <c r="X53" i="16"/>
  <c r="H54" i="16"/>
  <c r="P54" i="16"/>
  <c r="AB54" i="16"/>
  <c r="E53" i="16"/>
  <c r="Q53" i="16"/>
  <c r="U53" i="16"/>
  <c r="E54" i="16"/>
  <c r="M54" i="16"/>
  <c r="Y54" i="16"/>
  <c r="H53" i="16"/>
  <c r="P53" i="16"/>
  <c r="AB53" i="16"/>
  <c r="D54" i="16"/>
  <c r="L54" i="16"/>
  <c r="T54" i="16"/>
  <c r="X54" i="16"/>
  <c r="I53" i="16"/>
  <c r="M53" i="16"/>
  <c r="Y53" i="16"/>
  <c r="I54" i="16"/>
  <c r="Q54" i="16"/>
  <c r="U54" i="16"/>
  <c r="G53" i="16"/>
  <c r="K53" i="16"/>
  <c r="O53" i="16"/>
  <c r="S53" i="16"/>
  <c r="W53" i="16"/>
  <c r="AA53" i="16"/>
  <c r="G54" i="16"/>
  <c r="K54" i="16"/>
  <c r="O54" i="16"/>
  <c r="S54" i="16"/>
  <c r="W54" i="16"/>
  <c r="AA54" i="16"/>
  <c r="F53" i="16"/>
  <c r="J53" i="16"/>
  <c r="N53" i="16"/>
  <c r="R53" i="16"/>
  <c r="V53" i="16"/>
  <c r="Z53" i="16"/>
  <c r="F54" i="16"/>
  <c r="J54" i="16"/>
  <c r="N54" i="16"/>
  <c r="R54" i="16"/>
  <c r="V54" i="16"/>
  <c r="Z54" i="16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X49" i="8"/>
  <c r="AA49" i="8"/>
  <c r="AB49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X48" i="8"/>
  <c r="AA48" i="8"/>
  <c r="AB48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X47" i="8"/>
  <c r="AA47" i="8"/>
  <c r="AB47" i="8"/>
  <c r="E46" i="8"/>
  <c r="F46" i="8"/>
  <c r="F50" i="8" s="1"/>
  <c r="G46" i="8"/>
  <c r="G50" i="8" s="1"/>
  <c r="H46" i="8"/>
  <c r="I46" i="8"/>
  <c r="J46" i="8"/>
  <c r="K46" i="8"/>
  <c r="K50" i="8" s="1"/>
  <c r="L46" i="8"/>
  <c r="L50" i="8" s="1"/>
  <c r="M46" i="8"/>
  <c r="N46" i="8"/>
  <c r="N50" i="8" s="1"/>
  <c r="O46" i="8"/>
  <c r="O50" i="8" s="1"/>
  <c r="P46" i="8"/>
  <c r="Q46" i="8"/>
  <c r="R46" i="8"/>
  <c r="S46" i="8"/>
  <c r="S50" i="8" s="1"/>
  <c r="T46" i="8"/>
  <c r="U46" i="8"/>
  <c r="X46" i="8"/>
  <c r="AA46" i="8"/>
  <c r="AB46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U50" i="8" l="1"/>
  <c r="J33" i="8"/>
  <c r="J34" i="8"/>
  <c r="J35" i="8"/>
  <c r="J32" i="8"/>
  <c r="N33" i="8"/>
  <c r="N34" i="8"/>
  <c r="N35" i="8"/>
  <c r="N32" i="8"/>
  <c r="X33" i="8"/>
  <c r="X34" i="8"/>
  <c r="X35" i="8"/>
  <c r="X32" i="8"/>
  <c r="G32" i="8"/>
  <c r="G33" i="8"/>
  <c r="G34" i="8"/>
  <c r="G35" i="8"/>
  <c r="E33" i="8"/>
  <c r="E32" i="8"/>
  <c r="E35" i="8"/>
  <c r="E34" i="8"/>
  <c r="Q34" i="8"/>
  <c r="Q35" i="8"/>
  <c r="Q32" i="8"/>
  <c r="Q33" i="8"/>
  <c r="K32" i="8"/>
  <c r="K33" i="8"/>
  <c r="K34" i="8"/>
  <c r="K35" i="8"/>
  <c r="O32" i="8"/>
  <c r="O33" i="8"/>
  <c r="O34" i="8"/>
  <c r="O35" i="8"/>
  <c r="S32" i="8"/>
  <c r="S33" i="8"/>
  <c r="S34" i="8"/>
  <c r="S35" i="8"/>
  <c r="AA32" i="8"/>
  <c r="AA33" i="8"/>
  <c r="AA34" i="8"/>
  <c r="AA35" i="8"/>
  <c r="H35" i="8"/>
  <c r="H32" i="8"/>
  <c r="H33" i="8"/>
  <c r="H34" i="8"/>
  <c r="L35" i="8"/>
  <c r="L32" i="8"/>
  <c r="L33" i="8"/>
  <c r="L34" i="8"/>
  <c r="P35" i="8"/>
  <c r="P32" i="8"/>
  <c r="P33" i="8"/>
  <c r="P34" i="8"/>
  <c r="T35" i="8"/>
  <c r="T32" i="8"/>
  <c r="T33" i="8"/>
  <c r="T34" i="8"/>
  <c r="AB35" i="8"/>
  <c r="AB32" i="8"/>
  <c r="AB33" i="8"/>
  <c r="AB34" i="8"/>
  <c r="I34" i="8"/>
  <c r="I35" i="8"/>
  <c r="I32" i="8"/>
  <c r="I33" i="8"/>
  <c r="M34" i="8"/>
  <c r="M35" i="8"/>
  <c r="M32" i="8"/>
  <c r="M33" i="8"/>
  <c r="U34" i="8"/>
  <c r="U35" i="8"/>
  <c r="U32" i="8"/>
  <c r="U33" i="8"/>
  <c r="F33" i="8"/>
  <c r="F34" i="8"/>
  <c r="F35" i="8"/>
  <c r="F32" i="8"/>
  <c r="R33" i="8"/>
  <c r="R34" i="8"/>
  <c r="R35" i="8"/>
  <c r="R32" i="8"/>
  <c r="AB50" i="8"/>
  <c r="AA50" i="8"/>
  <c r="AA52" i="8" s="1"/>
  <c r="X50" i="8"/>
  <c r="X52" i="8" s="1"/>
  <c r="T50" i="8"/>
  <c r="T52" i="8" s="1"/>
  <c r="R50" i="8"/>
  <c r="R52" i="8" s="1"/>
  <c r="Q50" i="8"/>
  <c r="Q52" i="8" s="1"/>
  <c r="P50" i="8"/>
  <c r="P52" i="8" s="1"/>
  <c r="M50" i="8"/>
  <c r="M52" i="8" s="1"/>
  <c r="J50" i="8"/>
  <c r="J52" i="8" s="1"/>
  <c r="I50" i="8"/>
  <c r="I52" i="8" s="1"/>
  <c r="H50" i="8"/>
  <c r="E50" i="8"/>
  <c r="F8" i="15"/>
  <c r="H8" i="15"/>
  <c r="J8" i="15"/>
  <c r="L8" i="15"/>
  <c r="D8" i="15"/>
  <c r="L10" i="15"/>
  <c r="J10" i="15"/>
  <c r="H10" i="15"/>
  <c r="F10" i="15"/>
  <c r="D10" i="15"/>
  <c r="AB52" i="8"/>
  <c r="L52" i="8"/>
  <c r="S52" i="8"/>
  <c r="K52" i="8"/>
  <c r="G52" i="8"/>
  <c r="N52" i="8"/>
  <c r="F52" i="8"/>
  <c r="H52" i="8"/>
  <c r="O52" i="8"/>
  <c r="E52" i="8"/>
  <c r="U52" i="8"/>
  <c r="D85" i="18"/>
  <c r="D18" i="15" s="1"/>
  <c r="D45" i="17"/>
  <c r="D17" i="15" s="1"/>
  <c r="M55" i="16"/>
  <c r="M56" i="16" s="1"/>
  <c r="V55" i="16"/>
  <c r="V56" i="16" s="1"/>
  <c r="Y55" i="16"/>
  <c r="Y56" i="16" s="1"/>
  <c r="P55" i="16"/>
  <c r="P56" i="16" s="1"/>
  <c r="AB55" i="16"/>
  <c r="AB56" i="16" s="1"/>
  <c r="H55" i="16"/>
  <c r="H56" i="16" s="1"/>
  <c r="Z55" i="16"/>
  <c r="Z56" i="16" s="1"/>
  <c r="E55" i="16"/>
  <c r="E56" i="16" s="1"/>
  <c r="X55" i="16"/>
  <c r="X56" i="16" s="1"/>
  <c r="T55" i="16"/>
  <c r="T56" i="16" s="1"/>
  <c r="U55" i="16"/>
  <c r="U56" i="16" s="1"/>
  <c r="L55" i="16"/>
  <c r="L56" i="16" s="1"/>
  <c r="I55" i="16"/>
  <c r="I56" i="16" s="1"/>
  <c r="Q55" i="16"/>
  <c r="Q56" i="16" s="1"/>
  <c r="D55" i="16"/>
  <c r="D56" i="16" s="1"/>
  <c r="R55" i="16"/>
  <c r="R56" i="16" s="1"/>
  <c r="S55" i="16"/>
  <c r="S56" i="16" s="1"/>
  <c r="N55" i="16"/>
  <c r="N56" i="16" s="1"/>
  <c r="O55" i="16"/>
  <c r="O56" i="16" s="1"/>
  <c r="J55" i="16"/>
  <c r="J56" i="16" s="1"/>
  <c r="AA55" i="16"/>
  <c r="AA56" i="16" s="1"/>
  <c r="K55" i="16"/>
  <c r="K56" i="16" s="1"/>
  <c r="F55" i="16"/>
  <c r="W55" i="16"/>
  <c r="W56" i="16" s="1"/>
  <c r="G55" i="16"/>
  <c r="G56" i="16" s="1"/>
  <c r="F70" i="4"/>
  <c r="E70" i="4"/>
  <c r="D70" i="4"/>
  <c r="AA36" i="8" l="1"/>
  <c r="AA53" i="8" s="1"/>
  <c r="AA54" i="8" s="1"/>
  <c r="S36" i="8"/>
  <c r="S51" i="8" s="1"/>
  <c r="S53" i="8" s="1"/>
  <c r="S54" i="8" s="1"/>
  <c r="O36" i="8"/>
  <c r="O51" i="8" s="1"/>
  <c r="O53" i="8" s="1"/>
  <c r="O54" i="8" s="1"/>
  <c r="K36" i="8"/>
  <c r="K51" i="8" s="1"/>
  <c r="K53" i="8" s="1"/>
  <c r="K54" i="8" s="1"/>
  <c r="G36" i="8"/>
  <c r="G51" i="8" s="1"/>
  <c r="G53" i="8" s="1"/>
  <c r="G54" i="8" s="1"/>
  <c r="R36" i="8"/>
  <c r="R51" i="8" s="1"/>
  <c r="R53" i="8" s="1"/>
  <c r="R54" i="8" s="1"/>
  <c r="F36" i="8"/>
  <c r="F51" i="8" s="1"/>
  <c r="F53" i="8" s="1"/>
  <c r="F54" i="8" s="1"/>
  <c r="X36" i="8"/>
  <c r="N36" i="8"/>
  <c r="N51" i="8" s="1"/>
  <c r="N53" i="8" s="1"/>
  <c r="N54" i="8" s="1"/>
  <c r="J36" i="8"/>
  <c r="J51" i="8" s="1"/>
  <c r="J53" i="8" s="1"/>
  <c r="J54" i="8" s="1"/>
  <c r="U36" i="8"/>
  <c r="U51" i="8" s="1"/>
  <c r="U53" i="8" s="1"/>
  <c r="U54" i="8" s="1"/>
  <c r="M36" i="8"/>
  <c r="M51" i="8" s="1"/>
  <c r="M53" i="8" s="1"/>
  <c r="M54" i="8" s="1"/>
  <c r="I36" i="8"/>
  <c r="I51" i="8" s="1"/>
  <c r="I53" i="8" s="1"/>
  <c r="I54" i="8" s="1"/>
  <c r="Q36" i="8"/>
  <c r="Q51" i="8" s="1"/>
  <c r="Q53" i="8" s="1"/>
  <c r="Q54" i="8" s="1"/>
  <c r="AB36" i="8"/>
  <c r="AB53" i="8" s="1"/>
  <c r="AB54" i="8" s="1"/>
  <c r="T36" i="8"/>
  <c r="T51" i="8" s="1"/>
  <c r="T53" i="8" s="1"/>
  <c r="T54" i="8" s="1"/>
  <c r="P36" i="8"/>
  <c r="P51" i="8" s="1"/>
  <c r="P53" i="8" s="1"/>
  <c r="P54" i="8" s="1"/>
  <c r="L36" i="8"/>
  <c r="L51" i="8" s="1"/>
  <c r="L53" i="8" s="1"/>
  <c r="L54" i="8" s="1"/>
  <c r="H36" i="8"/>
  <c r="H51" i="8" s="1"/>
  <c r="H53" i="8" s="1"/>
  <c r="H54" i="8" s="1"/>
  <c r="E36" i="8"/>
  <c r="E51" i="8" s="1"/>
  <c r="E53" i="8" s="1"/>
  <c r="F56" i="16"/>
  <c r="F6" i="15" s="1"/>
  <c r="D57" i="16"/>
  <c r="D16" i="15" s="1"/>
  <c r="X53" i="8" l="1"/>
  <c r="X54" i="8" s="1"/>
  <c r="X51" i="8"/>
  <c r="E54" i="8"/>
  <c r="J6" i="15"/>
  <c r="D6" i="15"/>
  <c r="L6" i="15"/>
  <c r="H6" i="15"/>
  <c r="D55" i="8" l="1"/>
  <c r="D15" i="15" s="1"/>
  <c r="J4" i="15"/>
  <c r="K4" i="15" s="1"/>
  <c r="D4" i="15"/>
  <c r="E4" i="15" s="1"/>
  <c r="H4" i="15"/>
  <c r="I4" i="15" s="1"/>
  <c r="F4" i="15"/>
  <c r="G4" i="15" s="1"/>
  <c r="L4" i="15"/>
  <c r="M4" i="15" s="1"/>
  <c r="D69" i="5"/>
  <c r="D68" i="5"/>
  <c r="E70" i="7" l="1"/>
  <c r="E71" i="7" s="1"/>
  <c r="F70" i="7"/>
  <c r="F71" i="7" s="1"/>
  <c r="G70" i="7"/>
  <c r="G71" i="7" s="1"/>
  <c r="H70" i="7"/>
  <c r="H71" i="7" s="1"/>
  <c r="I70" i="7"/>
  <c r="I71" i="7" s="1"/>
  <c r="J70" i="7"/>
  <c r="J71" i="7" s="1"/>
  <c r="D70" i="7"/>
  <c r="D71" i="7" s="1"/>
</calcChain>
</file>

<file path=xl/comments1.xml><?xml version="1.0" encoding="utf-8"?>
<comments xmlns="http://schemas.openxmlformats.org/spreadsheetml/2006/main">
  <authors>
    <author>ALVARO VILLANUEVA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COMPETENCIA LINGÜÍSTICA:
BLOQUE I: CONTENIDOS COMUNES
Esenciales: 1.4) 3.4)
No esenciales: 2.1) 3.3)
BLOQUE II: EL MUNDO EN QUE VIVIMOS
Esenciales: 
No esenciales: 3.1) 4.1) 6.1) 7.2) 7.3)
BLOQUE III: VIVIR EN SOCIEDAD
Esenciales: 3.1)
No esenciales: 1.2) 2.2) 5.2) 6.2) 6.3)
BLOQUE IV: LAS HUELLAS DEL TIEMPO
Esenciales
No esenciales: 2.3) 2.4)</t>
        </r>
      </text>
    </comment>
  </commentList>
</comments>
</file>

<file path=xl/sharedStrings.xml><?xml version="1.0" encoding="utf-8"?>
<sst xmlns="http://schemas.openxmlformats.org/spreadsheetml/2006/main" count="514" uniqueCount="171">
  <si>
    <t>CDIG</t>
  </si>
  <si>
    <t>AA</t>
  </si>
  <si>
    <t>CL</t>
  </si>
  <si>
    <t>CSC</t>
  </si>
  <si>
    <t>SIEE</t>
  </si>
  <si>
    <t>TIPOS ESTÁNDAR</t>
  </si>
  <si>
    <t>ESENCIALES</t>
  </si>
  <si>
    <t>CMCT</t>
  </si>
  <si>
    <t>CEC</t>
  </si>
  <si>
    <t>COMUNICACIÓN LINGÜÍSTICA</t>
  </si>
  <si>
    <t>COMPETENCIA MATEMÁTICA Y COMPETENCIAS BÁSICAS EN CIENCIA Y TECNOLOGÍA</t>
  </si>
  <si>
    <t>COMPETENICA DIGITAL</t>
  </si>
  <si>
    <t>APRENDER A APRENDER</t>
  </si>
  <si>
    <t>COMPETENCIAS SOCIALES Y CÍVICAS</t>
  </si>
  <si>
    <t>SENTIDO DE INICIATIVA Y ESPÍRITU EMPRENDEDOR</t>
  </si>
  <si>
    <t>CONCIENCIA Y EXPRESIONES CULTURALES</t>
  </si>
  <si>
    <t>%</t>
  </si>
  <si>
    <t>TIPO ESTAND</t>
  </si>
  <si>
    <t>1º TR.</t>
  </si>
  <si>
    <t>2º TR.</t>
  </si>
  <si>
    <t>3º TR.</t>
  </si>
  <si>
    <t>NO-ESENCIAL</t>
  </si>
  <si>
    <t>RÚBRICA ESENCIALES</t>
  </si>
  <si>
    <t>RÚBRICA NO ESENCIALES</t>
  </si>
  <si>
    <t>PERFIL COMPETENCIAL DEL ÁREA EN EL CURSO</t>
  </si>
  <si>
    <t>ÁREAS</t>
  </si>
  <si>
    <t>MATEMÁTICAS</t>
  </si>
  <si>
    <t>LENGUA</t>
  </si>
  <si>
    <t>CIENCIAS SOCIALES</t>
  </si>
  <si>
    <t>CIENCIAS NATURALES</t>
  </si>
  <si>
    <t>RELIGIÓN</t>
  </si>
  <si>
    <t>EDUCACIÓN FÍSICA</t>
  </si>
  <si>
    <t>ED. ARTÍSTICA</t>
  </si>
  <si>
    <t>INGLÉS</t>
  </si>
  <si>
    <t>FRANCÉS</t>
  </si>
  <si>
    <t>R.COMP. LING.</t>
  </si>
  <si>
    <t>LECTURA COMPRENSIVA</t>
  </si>
  <si>
    <t>PROFUN. INGLÉS</t>
  </si>
  <si>
    <t>LISTADO QUINTO DE PRIMARIA</t>
  </si>
  <si>
    <t>DESTACA</t>
  </si>
  <si>
    <t>CONSEGUIDO</t>
  </si>
  <si>
    <t>EN PROCESO</t>
  </si>
  <si>
    <t>INICIADO</t>
  </si>
  <si>
    <t>D</t>
  </si>
  <si>
    <t>C</t>
  </si>
  <si>
    <t>EP</t>
  </si>
  <si>
    <t>I</t>
  </si>
  <si>
    <t>CALIFICACIÓN</t>
  </si>
  <si>
    <t>SUMA</t>
  </si>
  <si>
    <t>VALORACIÓN Y RÚBRICAS</t>
  </si>
  <si>
    <t>PERFIL COMPETENCIAL</t>
  </si>
  <si>
    <t>ESTÁNDARES POR TRIMESTRES</t>
  </si>
  <si>
    <t>PRIMERA EVALUACIÓN</t>
  </si>
  <si>
    <t>SEGUNDA EVALUACIÓN</t>
  </si>
  <si>
    <t>TERCERA EVALUACIÓN</t>
  </si>
  <si>
    <t>Nº</t>
  </si>
  <si>
    <t>DECISIONES DEL CENTRO SOBRE EL PESO DE LOS ESTÁNDARES Y RÚBRICAS.</t>
  </si>
  <si>
    <t>Nº TOTAL DE ESTÁNDARES ESENCIALES</t>
  </si>
  <si>
    <t>Nº TOTAL DE ESTÁNDARES NO ESENCIALES</t>
  </si>
  <si>
    <t>COMPETENCIAS</t>
  </si>
  <si>
    <t>EVALUACIÓN FINAL</t>
  </si>
  <si>
    <t>Nº IN</t>
  </si>
  <si>
    <t>Nº SUF</t>
  </si>
  <si>
    <t>Nº BI</t>
  </si>
  <si>
    <t>Nº NT</t>
  </si>
  <si>
    <t>Nº SB</t>
  </si>
  <si>
    <t>MEDIA</t>
  </si>
  <si>
    <t>EVALUACIÓN DE LAS COMPETENCIAS</t>
  </si>
  <si>
    <t>ESTADÍSTICA Y GRÁFICAS</t>
  </si>
  <si>
    <t>RESULTADOS ACADÉMICOS DEL ALUMNADO</t>
  </si>
  <si>
    <t>INSTRUMENTOS EVALUACIÓN</t>
  </si>
  <si>
    <t>Prueba Escrita (Trabajo)</t>
  </si>
  <si>
    <t>Prueba Escrita (Examen)</t>
  </si>
  <si>
    <t>Prueba Oral (Exposición)</t>
  </si>
  <si>
    <t>Prueba Oral (Entrevista)</t>
  </si>
  <si>
    <t>DISTRIBUCIÓN TRIMESTRAL DE LOS ESTÁNDARES DE APRENDIZAJE-INSTRUMENTOS DE EVALUACIÓN</t>
  </si>
  <si>
    <t>INST. EVALUACIÓN</t>
  </si>
  <si>
    <t>Registro anecdotario</t>
  </si>
  <si>
    <t>Análisis de textos</t>
  </si>
  <si>
    <t>Cuaderno de clase</t>
  </si>
  <si>
    <t>Diario de Clase</t>
  </si>
  <si>
    <t>Lista de Control</t>
  </si>
  <si>
    <t>TOTAL DE ESTÁNDARES</t>
  </si>
  <si>
    <t>ESCALA DE VALORACIÓN O RANGO</t>
  </si>
  <si>
    <t>INDICADOR DE LOGRO O CRITERIO DE CALIFICACIÓN</t>
  </si>
  <si>
    <t>Conseguido = C</t>
  </si>
  <si>
    <t>Destaca = D</t>
  </si>
  <si>
    <t>En Proceso = EP</t>
  </si>
  <si>
    <t>Iniciado = I</t>
  </si>
  <si>
    <t>PORCENTAJE ESTÁNDARES ESENCIALES = E</t>
  </si>
  <si>
    <t>NO ESENCIALES-VALOR = e</t>
  </si>
  <si>
    <t>CONTAMOS LOS ESTÁNDARES NO ESENECIALES CON NIVEL DE LOGRO "CONSEGUIDO"</t>
  </si>
  <si>
    <t>CONTAMOS LOS ESTÁNDARES NO ESENCIALES CON NIVEL DE LOGRO "DESTACA"</t>
  </si>
  <si>
    <t>CONTAMOS LOS ESTÁNDARES NO ESENCIALES CON NIVEL DE LOGRO "EN PROCESO"</t>
  </si>
  <si>
    <t>CONTAMOS LOS ESTÁNDARES NO ESENCIALES CON NIVEL DE LOGRO "INICIADO"</t>
  </si>
  <si>
    <t>CONTAMOS LA PUNTUACIÓN TOTAL OBTENIDA DE LOS ESENCIALES</t>
  </si>
  <si>
    <t>CONTAMOS LOS ESTÁNDARES  ESENCIALES CON NIVEL DE LOGRO "DESTACA"</t>
  </si>
  <si>
    <t>CONTAMOS LOS ESTÁNDARES  ESENECIALES CON NIVEL DE LOGRO "CONSEGUIDO"</t>
  </si>
  <si>
    <t>CONTAMOS LOS ESTÁNDARES  ESENCIALES CON NIVEL DE LOGRO "EN PROCESO"</t>
  </si>
  <si>
    <t>CONTAMOS LOS ESTÁNDARES  ESENCIALES CON NIVEL DE LOGRO "INICIADO"</t>
  </si>
  <si>
    <t>CONTAMOS LA PUNTUACIÓN TOTAL OBTENIDA DE LOS NO ESENCIALES</t>
  </si>
  <si>
    <t>E</t>
  </si>
  <si>
    <t>NE</t>
  </si>
  <si>
    <t>NÚMERO DE ESTÁNDARES NO ESENCIALES 1ª EVALUACIÓN = NE</t>
  </si>
  <si>
    <t>NÚMERO DE ESTÁNDARES  ESENCIALES 1ª EVALUACIÓN = E</t>
  </si>
  <si>
    <t>PORCENTAJE DE LA NOTA DE LOS ESTÁNDARES NO ESENCIALES = NE</t>
  </si>
  <si>
    <t>PORCENTAJE DE LA NOTA DE LOS ESTÁNDARES  ESENCIALES = E</t>
  </si>
  <si>
    <t>PORCENTAJE APLICADO A LOS ESTÁNDARES NO ESENCIALES = NE</t>
  </si>
  <si>
    <t>PORCENTAJE APLICADO A LOS ESTÁNDARES  ESENCIALES = E</t>
  </si>
  <si>
    <t>SUMA NOTA NE+E</t>
  </si>
  <si>
    <t xml:space="preserve">
</t>
  </si>
  <si>
    <t>PROFESORADO DEL CENTRO</t>
  </si>
  <si>
    <t>ÁREAS CURRICULARES</t>
  </si>
  <si>
    <t>Ciencias de la Naturaleza</t>
  </si>
  <si>
    <t>Ciencias Sociales</t>
  </si>
  <si>
    <t>Lengua Castellanana y Literatura</t>
  </si>
  <si>
    <t>Matemáticas</t>
  </si>
  <si>
    <t>Primera Lengua Extranjera (Inglés)</t>
  </si>
  <si>
    <t>Educación Artística</t>
  </si>
  <si>
    <t>Educación Física</t>
  </si>
  <si>
    <t>Religión</t>
  </si>
  <si>
    <t>Valores Sociales y Cívicos</t>
  </si>
  <si>
    <t>Lectura Comprensiva</t>
  </si>
  <si>
    <t>Conocimiento Aplicado</t>
  </si>
  <si>
    <t>Profundización en Inglés</t>
  </si>
  <si>
    <t>Refuerzo en Competencia en Comunicación Lingüística</t>
  </si>
  <si>
    <t>Segunda Lengua Extranjera (Francés)</t>
  </si>
  <si>
    <t>EVALUACIONES</t>
  </si>
  <si>
    <t>NOTA MEDIA DE LA PRIMERA EVALUACIÓN</t>
  </si>
  <si>
    <t>CURSO</t>
  </si>
  <si>
    <t>2014-2015</t>
  </si>
  <si>
    <t>2015-2016</t>
  </si>
  <si>
    <t>2016-2017</t>
  </si>
  <si>
    <t>2017-2018</t>
  </si>
  <si>
    <t>PRIMERO</t>
  </si>
  <si>
    <t>SEGUNDO</t>
  </si>
  <si>
    <t>TERCERO</t>
  </si>
  <si>
    <t>CUARTO</t>
  </si>
  <si>
    <t>QUINTO</t>
  </si>
  <si>
    <t>SEXTO</t>
  </si>
  <si>
    <t>NOTA MEDIA DE LA TERCERA EVALUACIÓN</t>
  </si>
  <si>
    <t>NOTA MEDIA DE LA SEGUNDA EVALUACIÓN</t>
  </si>
  <si>
    <t>NOTA MEDIA DE LA  EVALUACIÓN FINAL</t>
  </si>
  <si>
    <t>NO ESENCIALES</t>
  </si>
  <si>
    <t xml:space="preserve">COMPETENCIA MATEMÁTICA Y COMPETENCIAS BÁSICAS 
EN CIENCIA Y TECNOLOGÍA </t>
  </si>
  <si>
    <t>COMPETENCIA LINGÜÍSTICA</t>
  </si>
  <si>
    <t>N-E CON "DESTACA"</t>
  </si>
  <si>
    <t>N-E CON "CONSEGUIDO"</t>
  </si>
  <si>
    <t>N-E CON "EN PROCESO"</t>
  </si>
  <si>
    <t>N-E CON "INICIADO"</t>
  </si>
  <si>
    <t>NOTA N-E</t>
  </si>
  <si>
    <t>E CON "DESTACA"</t>
  </si>
  <si>
    <t>E CON "CONSEGUIDO"</t>
  </si>
  <si>
    <t>E CON "EN PROCESO"</t>
  </si>
  <si>
    <t>E CON "INICIADO"</t>
  </si>
  <si>
    <t>NOTA-E</t>
  </si>
  <si>
    <t>SUMA(NOTA NE + E)</t>
  </si>
  <si>
    <t>ALUMNO: JOSÉ BAUTISTA VALVERDE</t>
  </si>
  <si>
    <t>NÚMERO DE ESTÁNDARES NO ESENCIALES 3ª EVALUACIÓN = NE</t>
  </si>
  <si>
    <t>NÚMERO DE ESTÁNDARES  ESENCIALES 3ª EVALUACIÓN = E</t>
  </si>
  <si>
    <t>NÚMERO DE ESTÁNDARES NO ESENCIALES EVALUACIÓN FINAL = NE</t>
  </si>
  <si>
    <t>NÚMERO DE ESTÁNDARES  ESENCIALES EVALUACIÓN FINAL = E</t>
  </si>
  <si>
    <t>NÚMERO DE ESTÁNDARES NO ESENCIALES 2ª EVALUACIÓN = NE</t>
  </si>
  <si>
    <t>NÚMERO DE ESTÁNDARES  ESENCIALES 2ª EVALUACIÓN = E</t>
  </si>
  <si>
    <t>TIPO DE ESTÁNDAR</t>
  </si>
  <si>
    <t>TIPOS DE ESTÁNDAR</t>
  </si>
  <si>
    <t xml:space="preserve">BLOQUE I: </t>
  </si>
  <si>
    <t xml:space="preserve">BLOQUE II: </t>
  </si>
  <si>
    <t xml:space="preserve">BLOQUE III: </t>
  </si>
  <si>
    <t xml:space="preserve">BLOQUE IV: </t>
  </si>
  <si>
    <t>Nº ALUMNOS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</si>
</sst>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Trebuchet MS"/>
      <family val="2"/>
    </font>
    <font>
      <b/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b/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Trebuchet MS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Trebuchet MS"/>
      <family val="2"/>
    </font>
    <font>
      <b/>
      <i/>
      <sz val="9"/>
      <color theme="0"/>
      <name val="Trebuchet MS"/>
      <family val="2"/>
    </font>
    <font>
      <b/>
      <i/>
      <sz val="8"/>
      <color theme="0"/>
      <name val="Calibri"/>
      <family val="2"/>
      <scheme val="minor"/>
    </font>
    <font>
      <b/>
      <i/>
      <sz val="9"/>
      <color theme="1"/>
      <name val="Trebuchet M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0"/>
      <name val="Trebuchet MS"/>
      <family val="2"/>
    </font>
    <font>
      <b/>
      <i/>
      <sz val="12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1" tint="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2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0" xfId="0" applyFont="1"/>
    <xf numFmtId="0" fontId="1" fillId="2" borderId="8" xfId="0" applyFont="1" applyFill="1" applyBorder="1"/>
    <xf numFmtId="0" fontId="14" fillId="0" borderId="5" xfId="0" applyFont="1" applyFill="1" applyBorder="1"/>
    <xf numFmtId="0" fontId="14" fillId="0" borderId="2" xfId="0" applyFont="1" applyFill="1" applyBorder="1"/>
    <xf numFmtId="0" fontId="1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3" fillId="7" borderId="13" xfId="0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/>
    </xf>
    <xf numFmtId="0" fontId="3" fillId="0" borderId="25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 wrapText="1"/>
    </xf>
    <xf numFmtId="0" fontId="0" fillId="9" borderId="30" xfId="0" applyFill="1" applyBorder="1" applyAlignment="1">
      <alignment horizontal="center" vertical="center"/>
    </xf>
    <xf numFmtId="1" fontId="0" fillId="11" borderId="36" xfId="0" applyNumberFormat="1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1" fontId="0" fillId="11" borderId="31" xfId="0" applyNumberFormat="1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1" fontId="0" fillId="11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1" fontId="0" fillId="11" borderId="33" xfId="0" applyNumberFormat="1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1" fontId="0" fillId="11" borderId="37" xfId="0" applyNumberFormat="1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1" fontId="0" fillId="11" borderId="35" xfId="0" applyNumberForma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5" fillId="0" borderId="0" xfId="0" applyFont="1" applyBorder="1"/>
    <xf numFmtId="1" fontId="0" fillId="0" borderId="0" xfId="0" applyNumberFormat="1"/>
    <xf numFmtId="1" fontId="0" fillId="0" borderId="7" xfId="0" applyNumberForma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15" borderId="20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textRotation="90" wrapText="1"/>
    </xf>
    <xf numFmtId="0" fontId="12" fillId="0" borderId="0" xfId="0" applyFont="1" applyFill="1" applyBorder="1" applyAlignment="1">
      <alignment textRotation="90" wrapText="1"/>
    </xf>
    <xf numFmtId="0" fontId="11" fillId="0" borderId="0" xfId="0" applyFont="1" applyFill="1" applyBorder="1" applyAlignment="1">
      <alignment textRotation="90"/>
    </xf>
    <xf numFmtId="0" fontId="12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11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right" vertical="center"/>
    </xf>
    <xf numFmtId="0" fontId="11" fillId="17" borderId="1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 textRotation="90"/>
    </xf>
    <xf numFmtId="0" fontId="15" fillId="6" borderId="13" xfId="0" applyFont="1" applyFill="1" applyBorder="1" applyAlignment="1">
      <alignment horizontal="center" vertical="center" textRotation="90" wrapText="1"/>
    </xf>
    <xf numFmtId="0" fontId="11" fillId="13" borderId="13" xfId="0" applyFont="1" applyFill="1" applyBorder="1" applyAlignment="1">
      <alignment horizontal="center" vertical="center"/>
    </xf>
    <xf numFmtId="0" fontId="32" fillId="14" borderId="20" xfId="0" applyFont="1" applyFill="1" applyBorder="1" applyAlignment="1">
      <alignment horizontal="left" vertical="center" wrapText="1"/>
    </xf>
    <xf numFmtId="0" fontId="33" fillId="14" borderId="13" xfId="0" applyFont="1" applyFill="1" applyBorder="1" applyAlignment="1">
      <alignment horizontal="center" vertical="center"/>
    </xf>
    <xf numFmtId="0" fontId="24" fillId="14" borderId="44" xfId="0" applyFont="1" applyFill="1" applyBorder="1" applyAlignment="1">
      <alignment horizontal="left" vertical="center"/>
    </xf>
    <xf numFmtId="0" fontId="5" fillId="14" borderId="44" xfId="0" applyFont="1" applyFill="1" applyBorder="1" applyAlignment="1">
      <alignment horizontal="right" vertical="center"/>
    </xf>
    <xf numFmtId="0" fontId="34" fillId="17" borderId="13" xfId="0" applyFont="1" applyFill="1" applyBorder="1" applyAlignment="1">
      <alignment horizontal="left" vertical="center" wrapText="1"/>
    </xf>
    <xf numFmtId="0" fontId="29" fillId="14" borderId="20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4" fillId="17" borderId="1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 wrapText="1"/>
    </xf>
    <xf numFmtId="0" fontId="36" fillId="4" borderId="0" xfId="0" applyFont="1" applyFill="1" applyBorder="1"/>
    <xf numFmtId="0" fontId="0" fillId="4" borderId="0" xfId="0" applyFill="1"/>
    <xf numFmtId="0" fontId="2" fillId="21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0" fillId="18" borderId="13" xfId="0" applyFont="1" applyFill="1" applyBorder="1" applyAlignment="1">
      <alignment horizontal="center" vertical="center"/>
    </xf>
    <xf numFmtId="0" fontId="34" fillId="17" borderId="2" xfId="0" applyFont="1" applyFill="1" applyBorder="1" applyAlignment="1">
      <alignment vertical="center" wrapText="1"/>
    </xf>
    <xf numFmtId="0" fontId="34" fillId="17" borderId="13" xfId="0" applyFont="1" applyFill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20" fillId="20" borderId="45" xfId="0" applyFont="1" applyFill="1" applyBorder="1" applyAlignment="1">
      <alignment horizontal="center" vertical="center"/>
    </xf>
    <xf numFmtId="0" fontId="30" fillId="19" borderId="46" xfId="0" applyFont="1" applyFill="1" applyBorder="1" applyAlignment="1">
      <alignment horizontal="center" vertical="center"/>
    </xf>
    <xf numFmtId="0" fontId="20" fillId="20" borderId="47" xfId="0" applyFont="1" applyFill="1" applyBorder="1" applyAlignment="1">
      <alignment horizontal="center" vertical="center"/>
    </xf>
    <xf numFmtId="0" fontId="30" fillId="19" borderId="48" xfId="0" applyFont="1" applyFill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12" fillId="6" borderId="13" xfId="0" applyFont="1" applyFill="1" applyBorder="1" applyAlignment="1">
      <alignment horizontal="center" vertical="center" textRotation="90" wrapText="1"/>
    </xf>
    <xf numFmtId="0" fontId="22" fillId="5" borderId="0" xfId="0" applyFont="1" applyFill="1" applyBorder="1" applyAlignment="1">
      <alignment horizontal="center" vertical="center" textRotation="90"/>
    </xf>
    <xf numFmtId="0" fontId="16" fillId="5" borderId="51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0" fillId="5" borderId="36" xfId="0" applyFill="1" applyBorder="1"/>
    <xf numFmtId="0" fontId="19" fillId="5" borderId="4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textRotation="90"/>
    </xf>
    <xf numFmtId="0" fontId="2" fillId="5" borderId="0" xfId="0" applyFont="1" applyFill="1" applyBorder="1" applyAlignment="1">
      <alignment horizontal="center" vertical="center" textRotation="90"/>
    </xf>
    <xf numFmtId="0" fontId="15" fillId="8" borderId="54" xfId="0" applyFont="1" applyFill="1" applyBorder="1" applyAlignment="1">
      <alignment vertical="center" textRotation="90"/>
    </xf>
    <xf numFmtId="0" fontId="15" fillId="8" borderId="0" xfId="0" applyFont="1" applyFill="1" applyBorder="1" applyAlignment="1">
      <alignment vertical="center" textRotation="90"/>
    </xf>
    <xf numFmtId="0" fontId="15" fillId="8" borderId="0" xfId="0" applyFont="1" applyFill="1" applyBorder="1" applyAlignment="1">
      <alignment vertical="center" textRotation="90" wrapText="1"/>
    </xf>
    <xf numFmtId="0" fontId="15" fillId="8" borderId="0" xfId="0" applyFont="1" applyFill="1" applyBorder="1" applyAlignment="1">
      <alignment horizontal="left" vertical="center" textRotation="90" wrapText="1"/>
    </xf>
    <xf numFmtId="0" fontId="15" fillId="0" borderId="0" xfId="0" applyFont="1" applyBorder="1" applyAlignment="1">
      <alignment vertical="center" textRotation="90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7" fillId="23" borderId="49" xfId="0" applyFont="1" applyFill="1" applyBorder="1" applyAlignment="1">
      <alignment horizontal="center" vertical="center" wrapText="1"/>
    </xf>
    <xf numFmtId="0" fontId="38" fillId="23" borderId="52" xfId="0" applyFont="1" applyFill="1" applyBorder="1" applyAlignment="1">
      <alignment horizontal="center" vertical="center" wrapText="1"/>
    </xf>
    <xf numFmtId="0" fontId="38" fillId="23" borderId="52" xfId="0" applyFont="1" applyFill="1" applyBorder="1" applyAlignment="1">
      <alignment horizontal="center" vertical="center"/>
    </xf>
    <xf numFmtId="0" fontId="38" fillId="23" borderId="55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1" fontId="0" fillId="11" borderId="28" xfId="0" applyNumberForma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1" fontId="0" fillId="11" borderId="27" xfId="0" applyNumberFormat="1" applyFill="1" applyBorder="1" applyAlignment="1">
      <alignment horizontal="center" vertical="center"/>
    </xf>
    <xf numFmtId="164" fontId="23" fillId="10" borderId="38" xfId="0" applyNumberFormat="1" applyFont="1" applyFill="1" applyBorder="1" applyAlignment="1">
      <alignment horizontal="center" vertical="center"/>
    </xf>
    <xf numFmtId="164" fontId="23" fillId="9" borderId="39" xfId="0" applyNumberFormat="1" applyFont="1" applyFill="1" applyBorder="1" applyAlignment="1">
      <alignment horizontal="center" vertical="center"/>
    </xf>
    <xf numFmtId="164" fontId="23" fillId="10" borderId="39" xfId="0" applyNumberFormat="1" applyFont="1" applyFill="1" applyBorder="1" applyAlignment="1">
      <alignment horizontal="center" vertical="center"/>
    </xf>
    <xf numFmtId="164" fontId="23" fillId="9" borderId="40" xfId="0" applyNumberFormat="1" applyFont="1" applyFill="1" applyBorder="1" applyAlignment="1">
      <alignment horizontal="center" vertical="center"/>
    </xf>
    <xf numFmtId="0" fontId="0" fillId="8" borderId="0" xfId="0" applyFill="1" applyBorder="1"/>
    <xf numFmtId="164" fontId="0" fillId="0" borderId="0" xfId="0" applyNumberFormat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7" fillId="0" borderId="0" xfId="0" applyFont="1" applyAlignment="1"/>
    <xf numFmtId="0" fontId="33" fillId="24" borderId="13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5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3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6" fillId="0" borderId="6" xfId="0" applyFont="1" applyFill="1" applyBorder="1"/>
    <xf numFmtId="0" fontId="27" fillId="0" borderId="2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7" xfId="0" applyFill="1" applyBorder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0" fillId="17" borderId="1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2" borderId="8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0" fontId="2" fillId="22" borderId="9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10" borderId="32" xfId="0" applyFont="1" applyFill="1" applyBorder="1" applyAlignment="1">
      <alignment horizontal="left" vertical="center"/>
    </xf>
    <xf numFmtId="0" fontId="2" fillId="10" borderId="33" xfId="0" applyFont="1" applyFill="1" applyBorder="1" applyAlignment="1">
      <alignment horizontal="left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35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10" borderId="30" xfId="0" applyFont="1" applyFill="1" applyBorder="1" applyAlignment="1">
      <alignment horizontal="left" vertical="center"/>
    </xf>
    <xf numFmtId="0" fontId="2" fillId="10" borderId="31" xfId="0" applyFont="1" applyFill="1" applyBorder="1" applyAlignment="1">
      <alignment horizontal="left" vertical="center"/>
    </xf>
    <xf numFmtId="0" fontId="2" fillId="9" borderId="32" xfId="0" applyFont="1" applyFill="1" applyBorder="1" applyAlignment="1">
      <alignment horizontal="left" vertical="center"/>
    </xf>
    <xf numFmtId="0" fontId="2" fillId="9" borderId="33" xfId="0" applyFont="1" applyFill="1" applyBorder="1" applyAlignment="1">
      <alignment horizontal="left" vertical="center"/>
    </xf>
  </cellXfs>
  <cellStyles count="1">
    <cellStyle name="Normal" xfId="0" builtinId="0"/>
  </cellStyles>
  <dxfs count="41"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/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E48F"/>
      <color rgb="FFFFE181"/>
      <color rgb="FFFFDF79"/>
      <color rgb="FFFFE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'ES-COMP'!$D$69:$J$69</c:f>
              <c:strCache>
                <c:ptCount val="7"/>
                <c:pt idx="0">
                  <c:v>CL</c:v>
                </c:pt>
                <c:pt idx="1">
                  <c:v>CMCT</c:v>
                </c:pt>
                <c:pt idx="2">
                  <c:v>CDIG</c:v>
                </c:pt>
                <c:pt idx="3">
                  <c:v>AA</c:v>
                </c:pt>
                <c:pt idx="4">
                  <c:v>CSC</c:v>
                </c:pt>
                <c:pt idx="5">
                  <c:v>SIEE</c:v>
                </c:pt>
                <c:pt idx="6">
                  <c:v>CEC</c:v>
                </c:pt>
              </c:strCache>
            </c:strRef>
          </c:cat>
          <c:val>
            <c:numRef>
              <c:f>'ES-COMP'!$D$71:$J$71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ln w="25400"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'EST-GRAF'!$D$3</c:f>
              <c:strCache>
                <c:ptCount val="1"/>
                <c:pt idx="0">
                  <c:v>Nº 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PRIMERA</c:v>
              </c:pt>
            </c:strLit>
          </c:cat>
          <c:val>
            <c:numRef>
              <c:f>'EST-GRAF'!$D$4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'EST-GRAF'!$F$3</c:f>
              <c:strCache>
                <c:ptCount val="1"/>
                <c:pt idx="0">
                  <c:v>Nº SUF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PRIMERA</c:v>
              </c:pt>
            </c:strLit>
          </c:cat>
          <c:val>
            <c:numRef>
              <c:f>'EST-GRAF'!$F$4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'EST-GRAF'!$H$3</c:f>
              <c:strCache>
                <c:ptCount val="1"/>
                <c:pt idx="0">
                  <c:v>Nº BI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PRIMERA</c:v>
              </c:pt>
            </c:strLit>
          </c:cat>
          <c:val>
            <c:numRef>
              <c:f>'EST-GRAF'!$H$4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'EST-GRAF'!$J$3</c:f>
              <c:strCache>
                <c:ptCount val="1"/>
                <c:pt idx="0">
                  <c:v>Nº 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PRIMERA</c:v>
              </c:pt>
            </c:strLit>
          </c:cat>
          <c:val>
            <c:numRef>
              <c:f>'EST-GRAF'!$J$4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'EST-GRAF'!$L$3</c:f>
              <c:strCache>
                <c:ptCount val="1"/>
                <c:pt idx="0">
                  <c:v>Nº SB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PRIMERA</c:v>
              </c:pt>
            </c:strLit>
          </c:cat>
          <c:val>
            <c:numRef>
              <c:f>'EST-GRAF'!$L$4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98752"/>
        <c:axId val="120700288"/>
        <c:axId val="0"/>
      </c:bar3DChart>
      <c:catAx>
        <c:axId val="12069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20700288"/>
        <c:crosses val="autoZero"/>
        <c:auto val="1"/>
        <c:lblAlgn val="ctr"/>
        <c:lblOffset val="100"/>
        <c:noMultiLvlLbl val="0"/>
      </c:catAx>
      <c:valAx>
        <c:axId val="12070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9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'EST-GRAF'!$D$5</c:f>
              <c:strCache>
                <c:ptCount val="1"/>
                <c:pt idx="0">
                  <c:v>Nº 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'EST-GRAF'!$D$6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'EST-GRAF'!$F$5</c:f>
              <c:strCache>
                <c:ptCount val="1"/>
                <c:pt idx="0">
                  <c:v>Nº SUF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'EST-GRAF'!$F$6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'EST-GRAF'!$H$5</c:f>
              <c:strCache>
                <c:ptCount val="1"/>
                <c:pt idx="0">
                  <c:v>Nº BI</c:v>
                </c:pt>
              </c:strCache>
            </c:strRef>
          </c:tx>
          <c:invertIfNegative val="0"/>
          <c:val>
            <c:numRef>
              <c:f>'EST-GRAF'!$H$6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'EST-GRAF'!$J$5</c:f>
              <c:strCache>
                <c:ptCount val="1"/>
                <c:pt idx="0">
                  <c:v>Nº 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'EST-GRAF'!$J$6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'EST-GRAF'!$L$5</c:f>
              <c:strCache>
                <c:ptCount val="1"/>
                <c:pt idx="0">
                  <c:v>Nº SB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'EST-GRAF'!$L$6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300480"/>
        <c:axId val="119302016"/>
        <c:axId val="0"/>
      </c:bar3DChart>
      <c:catAx>
        <c:axId val="11930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19302016"/>
        <c:crosses val="autoZero"/>
        <c:auto val="1"/>
        <c:lblAlgn val="ctr"/>
        <c:lblOffset val="100"/>
        <c:noMultiLvlLbl val="0"/>
      </c:catAx>
      <c:valAx>
        <c:axId val="11930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0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'EST-GRAF'!$D$7</c:f>
              <c:strCache>
                <c:ptCount val="1"/>
                <c:pt idx="0">
                  <c:v>Nº 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'EST-GRAF'!$D$8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'EST-GRAF'!$F$7</c:f>
              <c:strCache>
                <c:ptCount val="1"/>
                <c:pt idx="0">
                  <c:v>Nº SUF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'EST-GRAF'!$H$7</c:f>
              <c:strCache>
                <c:ptCount val="1"/>
                <c:pt idx="0">
                  <c:v>Nº BI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'EST-GRAF'!$H$8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'EST-GRAF'!$J$7</c:f>
              <c:strCache>
                <c:ptCount val="1"/>
                <c:pt idx="0">
                  <c:v>Nº NT</c:v>
                </c:pt>
              </c:strCache>
            </c:strRef>
          </c:tx>
          <c:invertIfNegative val="0"/>
          <c:val>
            <c:numRef>
              <c:f>'EST-GRAF'!$J$8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'EST-GRAF'!$L$7</c:f>
              <c:strCache>
                <c:ptCount val="1"/>
                <c:pt idx="0">
                  <c:v>Nº SB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'EST-GRAF'!$L$8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331456"/>
        <c:axId val="119345536"/>
        <c:axId val="0"/>
      </c:bar3DChart>
      <c:catAx>
        <c:axId val="11933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9345536"/>
        <c:crosses val="autoZero"/>
        <c:auto val="1"/>
        <c:lblAlgn val="ctr"/>
        <c:lblOffset val="100"/>
        <c:noMultiLvlLbl val="0"/>
      </c:catAx>
      <c:valAx>
        <c:axId val="11934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3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'EST-GRAF'!$D$9</c:f>
              <c:strCache>
                <c:ptCount val="1"/>
                <c:pt idx="0">
                  <c:v>Nº 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'EST-GRAF'!$D$10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'EST-GRAF'!$F$9</c:f>
              <c:strCache>
                <c:ptCount val="1"/>
                <c:pt idx="0">
                  <c:v>Nº SUF</c:v>
                </c:pt>
              </c:strCache>
            </c:strRef>
          </c:tx>
          <c:invertIfNegative val="0"/>
          <c:val>
            <c:numRef>
              <c:f>'EST-GRAF'!$F$10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'EST-GRAF'!$H$9</c:f>
              <c:strCache>
                <c:ptCount val="1"/>
                <c:pt idx="0">
                  <c:v>Nº BI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'EST-GRAF'!$H$10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'EST-GRAF'!$J$9</c:f>
              <c:strCache>
                <c:ptCount val="1"/>
                <c:pt idx="0">
                  <c:v>Nº 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'EST-GRAF'!$L$9</c:f>
              <c:strCache>
                <c:ptCount val="1"/>
                <c:pt idx="0">
                  <c:v>Nº SB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'EST-GRAF'!$L$10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399552"/>
        <c:axId val="119401088"/>
        <c:axId val="0"/>
      </c:bar3DChart>
      <c:catAx>
        <c:axId val="119399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9401088"/>
        <c:crosses val="autoZero"/>
        <c:auto val="1"/>
        <c:lblAlgn val="ctr"/>
        <c:lblOffset val="100"/>
        <c:noMultiLvlLbl val="0"/>
      </c:catAx>
      <c:valAx>
        <c:axId val="11940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99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&#186;-EV'!A1"/><Relationship Id="rId13" Type="http://schemas.openxmlformats.org/officeDocument/2006/relationships/hyperlink" Target="#'EST-GRAF'!A1"/><Relationship Id="rId3" Type="http://schemas.openxmlformats.org/officeDocument/2006/relationships/hyperlink" Target="#VALORACION!A1"/><Relationship Id="rId7" Type="http://schemas.openxmlformats.org/officeDocument/2006/relationships/hyperlink" Target="#'2&#186;-EV'!A1"/><Relationship Id="rId12" Type="http://schemas.openxmlformats.org/officeDocument/2006/relationships/hyperlink" Target="#'EV-COMP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'1&#186;-EV'!A1"/><Relationship Id="rId11" Type="http://schemas.openxmlformats.org/officeDocument/2006/relationships/hyperlink" Target="#'EV-FIN'!A1"/><Relationship Id="rId5" Type="http://schemas.openxmlformats.org/officeDocument/2006/relationships/hyperlink" Target="#'ES-TR'!A1"/><Relationship Id="rId10" Type="http://schemas.openxmlformats.org/officeDocument/2006/relationships/hyperlink" Target="#'VAL-EST'!A1"/><Relationship Id="rId4" Type="http://schemas.openxmlformats.org/officeDocument/2006/relationships/image" Target="../media/image3.gif"/><Relationship Id="rId9" Type="http://schemas.openxmlformats.org/officeDocument/2006/relationships/hyperlink" Target="#'ES-COMP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hyperlink" Target="#INDICE!A1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3</xdr:row>
      <xdr:rowOff>95249</xdr:rowOff>
    </xdr:from>
    <xdr:to>
      <xdr:col>6</xdr:col>
      <xdr:colOff>254001</xdr:colOff>
      <xdr:row>20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6749"/>
          <a:ext cx="4064001" cy="30480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12</xdr:col>
      <xdr:colOff>23606</xdr:colOff>
      <xdr:row>6</xdr:row>
      <xdr:rowOff>18221</xdr:rowOff>
    </xdr:from>
    <xdr:to>
      <xdr:col>13</xdr:col>
      <xdr:colOff>508442</xdr:colOff>
      <xdr:row>13</xdr:row>
      <xdr:rowOff>191410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1756" y="1037396"/>
          <a:ext cx="1246836" cy="1459064"/>
        </a:xfrm>
        <a:prstGeom prst="rect">
          <a:avLst/>
        </a:prstGeom>
      </xdr:spPr>
    </xdr:pic>
    <xdr:clientData/>
  </xdr:twoCellAnchor>
  <xdr:twoCellAnchor editAs="oneCell">
    <xdr:from>
      <xdr:col>9</xdr:col>
      <xdr:colOff>733425</xdr:colOff>
      <xdr:row>4</xdr:row>
      <xdr:rowOff>133351</xdr:rowOff>
    </xdr:from>
    <xdr:to>
      <xdr:col>10</xdr:col>
      <xdr:colOff>333375</xdr:colOff>
      <xdr:row>6</xdr:row>
      <xdr:rowOff>114301</xdr:rowOff>
    </xdr:to>
    <xdr:pic>
      <xdr:nvPicPr>
        <xdr:cNvPr id="4" name="3 Imagen" descr="C:\Program Files (x86)\Microsoft Office\MEDIA\OFFICE14\Bullets\BD21298_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895351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171450</xdr:colOff>
      <xdr:row>10</xdr:row>
      <xdr:rowOff>123826</xdr:rowOff>
    </xdr:from>
    <xdr:to>
      <xdr:col>10</xdr:col>
      <xdr:colOff>533400</xdr:colOff>
      <xdr:row>12</xdr:row>
      <xdr:rowOff>104776</xdr:rowOff>
    </xdr:to>
    <xdr:pic>
      <xdr:nvPicPr>
        <xdr:cNvPr id="5" name="4 Imagen" descr="C:\Program Files (x86)\Microsoft Office\MEDIA\OFFICE14\Bullets\BD21298_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171701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533400</xdr:colOff>
      <xdr:row>12</xdr:row>
      <xdr:rowOff>123826</xdr:rowOff>
    </xdr:from>
    <xdr:to>
      <xdr:col>10</xdr:col>
      <xdr:colOff>133350</xdr:colOff>
      <xdr:row>14</xdr:row>
      <xdr:rowOff>104776</xdr:rowOff>
    </xdr:to>
    <xdr:pic>
      <xdr:nvPicPr>
        <xdr:cNvPr id="6" name="5 Imagen" descr="C:\Program Files (x86)\Microsoft Office\MEDIA\OFFICE14\Bullets\BD21298_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2600326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581025</xdr:colOff>
      <xdr:row>14</xdr:row>
      <xdr:rowOff>114301</xdr:rowOff>
    </xdr:from>
    <xdr:to>
      <xdr:col>10</xdr:col>
      <xdr:colOff>180975</xdr:colOff>
      <xdr:row>16</xdr:row>
      <xdr:rowOff>95251</xdr:rowOff>
    </xdr:to>
    <xdr:pic>
      <xdr:nvPicPr>
        <xdr:cNvPr id="7" name="6 Imagen" descr="C:\Program Files (x86)\Microsoft Office\MEDIA\OFFICE14\Bullets\BD21298_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019426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514350</xdr:colOff>
      <xdr:row>16</xdr:row>
      <xdr:rowOff>114301</xdr:rowOff>
    </xdr:from>
    <xdr:to>
      <xdr:col>10</xdr:col>
      <xdr:colOff>114300</xdr:colOff>
      <xdr:row>18</xdr:row>
      <xdr:rowOff>95251</xdr:rowOff>
    </xdr:to>
    <xdr:pic>
      <xdr:nvPicPr>
        <xdr:cNvPr id="8" name="7 Imagen" descr="C:\Program Files (x86)\Microsoft Office\MEDIA\OFFICE14\Bullets\BD21298_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448051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409575</xdr:colOff>
      <xdr:row>8</xdr:row>
      <xdr:rowOff>133351</xdr:rowOff>
    </xdr:from>
    <xdr:to>
      <xdr:col>10</xdr:col>
      <xdr:colOff>9525</xdr:colOff>
      <xdr:row>10</xdr:row>
      <xdr:rowOff>114301</xdr:rowOff>
    </xdr:to>
    <xdr:pic>
      <xdr:nvPicPr>
        <xdr:cNvPr id="9" name="8 Imagen" descr="C:\Program Files (x86)\Microsoft Office\MEDIA\OFFICE14\Bullets\BD21298_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752601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601133</xdr:colOff>
      <xdr:row>6</xdr:row>
      <xdr:rowOff>144993</xdr:rowOff>
    </xdr:from>
    <xdr:to>
      <xdr:col>10</xdr:col>
      <xdr:colOff>201083</xdr:colOff>
      <xdr:row>8</xdr:row>
      <xdr:rowOff>125943</xdr:rowOff>
    </xdr:to>
    <xdr:pic>
      <xdr:nvPicPr>
        <xdr:cNvPr id="10" name="9 Imagen" descr="C:\Program Files (x86)\Microsoft Office\MEDIA\OFFICE14\Bullets\BD21298_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633" y="1171576"/>
          <a:ext cx="361950" cy="372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95252</xdr:colOff>
      <xdr:row>0</xdr:row>
      <xdr:rowOff>9525</xdr:rowOff>
    </xdr:from>
    <xdr:ext cx="10334624" cy="742950"/>
    <xdr:sp macro="" textlink="">
      <xdr:nvSpPr>
        <xdr:cNvPr id="11" name="10 Rectángulo"/>
        <xdr:cNvSpPr/>
      </xdr:nvSpPr>
      <xdr:spPr>
        <a:xfrm>
          <a:off x="95252" y="9525"/>
          <a:ext cx="10334624" cy="74295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s-ES" sz="3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Programar y evaluar por estándares de aprendizaje.</a:t>
          </a:r>
          <a:endParaRPr lang="es-E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9</xdr:col>
      <xdr:colOff>247650</xdr:colOff>
      <xdr:row>18</xdr:row>
      <xdr:rowOff>133350</xdr:rowOff>
    </xdr:from>
    <xdr:to>
      <xdr:col>9</xdr:col>
      <xdr:colOff>609600</xdr:colOff>
      <xdr:row>20</xdr:row>
      <xdr:rowOff>114300</xdr:rowOff>
    </xdr:to>
    <xdr:pic>
      <xdr:nvPicPr>
        <xdr:cNvPr id="12" name="11 Imagen" descr="C:\Program Files (x86)\Microsoft Office\MEDIA\OFFICE14\Bullets\BD21298_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895725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638175</xdr:colOff>
      <xdr:row>20</xdr:row>
      <xdr:rowOff>47625</xdr:rowOff>
    </xdr:from>
    <xdr:to>
      <xdr:col>11</xdr:col>
      <xdr:colOff>238125</xdr:colOff>
      <xdr:row>22</xdr:row>
      <xdr:rowOff>28575</xdr:rowOff>
    </xdr:to>
    <xdr:pic>
      <xdr:nvPicPr>
        <xdr:cNvPr id="13" name="12 Imagen" descr="C:\Program Files (x86)\Microsoft Office\MEDIA\OFFICE14\Bullets\BD21298_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73380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552450</xdr:colOff>
      <xdr:row>22</xdr:row>
      <xdr:rowOff>66675</xdr:rowOff>
    </xdr:from>
    <xdr:to>
      <xdr:col>10</xdr:col>
      <xdr:colOff>152400</xdr:colOff>
      <xdr:row>24</xdr:row>
      <xdr:rowOff>57150</xdr:rowOff>
    </xdr:to>
    <xdr:pic>
      <xdr:nvPicPr>
        <xdr:cNvPr id="14" name="13 Imagen" descr="C:\Program Files (x86)\Microsoft Office\MEDIA\OFFICE14\Bullets\BD21298_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13385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485775</xdr:colOff>
      <xdr:row>21</xdr:row>
      <xdr:rowOff>66675</xdr:rowOff>
    </xdr:from>
    <xdr:to>
      <xdr:col>5</xdr:col>
      <xdr:colOff>676275</xdr:colOff>
      <xdr:row>23</xdr:row>
      <xdr:rowOff>104775</xdr:rowOff>
    </xdr:to>
    <xdr:sp macro="" textlink="">
      <xdr:nvSpPr>
        <xdr:cNvPr id="15" name="14 Rectángulo redondeado"/>
        <xdr:cNvSpPr/>
      </xdr:nvSpPr>
      <xdr:spPr>
        <a:xfrm>
          <a:off x="485775" y="3895725"/>
          <a:ext cx="4000500" cy="4095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1" i="1">
              <a:latin typeface="+mn-lt"/>
            </a:rPr>
            <a:t>Trabajo realizado</a:t>
          </a:r>
          <a:r>
            <a:rPr lang="es-ES" sz="1200" b="1" i="1" baseline="0">
              <a:latin typeface="+mn-lt"/>
            </a:rPr>
            <a:t> por Álvaro Villanueva Jiménez</a:t>
          </a:r>
          <a:endParaRPr lang="es-ES" sz="1200" b="1" i="1">
            <a:latin typeface="+mn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238125</xdr:rowOff>
    </xdr:from>
    <xdr:to>
      <xdr:col>2</xdr:col>
      <xdr:colOff>676275</xdr:colOff>
      <xdr:row>1</xdr:row>
      <xdr:rowOff>1319313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28650"/>
          <a:ext cx="923925" cy="10811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96263</xdr:rowOff>
    </xdr:from>
    <xdr:to>
      <xdr:col>0</xdr:col>
      <xdr:colOff>571500</xdr:colOff>
      <xdr:row>0</xdr:row>
      <xdr:rowOff>620138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6263"/>
          <a:ext cx="447675" cy="523875"/>
        </a:xfrm>
        <a:prstGeom prst="rect">
          <a:avLst/>
        </a:prstGeom>
      </xdr:spPr>
    </xdr:pic>
    <xdr:clientData/>
  </xdr:twoCellAnchor>
  <xdr:twoCellAnchor>
    <xdr:from>
      <xdr:col>4</xdr:col>
      <xdr:colOff>193674</xdr:colOff>
      <xdr:row>11</xdr:row>
      <xdr:rowOff>111125</xdr:rowOff>
    </xdr:from>
    <xdr:to>
      <xdr:col>12</xdr:col>
      <xdr:colOff>115359</xdr:colOff>
      <xdr:row>23</xdr:row>
      <xdr:rowOff>59266</xdr:rowOff>
    </xdr:to>
    <xdr:grpSp>
      <xdr:nvGrpSpPr>
        <xdr:cNvPr id="5" name="4 Grupo"/>
        <xdr:cNvGrpSpPr/>
      </xdr:nvGrpSpPr>
      <xdr:grpSpPr>
        <a:xfrm>
          <a:off x="3135841" y="3931708"/>
          <a:ext cx="4155018" cy="2858558"/>
          <a:chOff x="304799" y="5762625"/>
          <a:chExt cx="4448176" cy="3438525"/>
        </a:xfrm>
      </xdr:grpSpPr>
      <xdr:graphicFrame macro="">
        <xdr:nvGraphicFramePr>
          <xdr:cNvPr id="3" name="2 Gráfico" title="1ª EVALUACIÓN CIENCIAS SOCIALES QUINTO DE PRIMARIA"/>
          <xdr:cNvGraphicFramePr/>
        </xdr:nvGraphicFramePr>
        <xdr:xfrm>
          <a:off x="304799" y="5762625"/>
          <a:ext cx="4448176" cy="3362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4" name="3 Rectángulo redondeado"/>
          <xdr:cNvSpPr/>
        </xdr:nvSpPr>
        <xdr:spPr>
          <a:xfrm>
            <a:off x="1238250" y="8858250"/>
            <a:ext cx="2609850" cy="342900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100"/>
              <a:t>PRIMERA EVALUACIÓN</a:t>
            </a:r>
            <a:r>
              <a:rPr lang="es-ES" sz="1100" baseline="0"/>
              <a:t> C. SOCIALES 5º</a:t>
            </a:r>
            <a:endParaRPr lang="es-ES" sz="1100"/>
          </a:p>
        </xdr:txBody>
      </xdr:sp>
    </xdr:grpSp>
    <xdr:clientData/>
  </xdr:twoCellAnchor>
  <xdr:twoCellAnchor>
    <xdr:from>
      <xdr:col>12</xdr:col>
      <xdr:colOff>298449</xdr:colOff>
      <xdr:row>11</xdr:row>
      <xdr:rowOff>121709</xdr:rowOff>
    </xdr:from>
    <xdr:to>
      <xdr:col>19</xdr:col>
      <xdr:colOff>100541</xdr:colOff>
      <xdr:row>23</xdr:row>
      <xdr:rowOff>155575</xdr:rowOff>
    </xdr:to>
    <xdr:grpSp>
      <xdr:nvGrpSpPr>
        <xdr:cNvPr id="11" name="10 Grupo"/>
        <xdr:cNvGrpSpPr/>
      </xdr:nvGrpSpPr>
      <xdr:grpSpPr>
        <a:xfrm>
          <a:off x="7473949" y="3942292"/>
          <a:ext cx="4384675" cy="2944283"/>
          <a:chOff x="5372100" y="6448425"/>
          <a:chExt cx="4572000" cy="2952750"/>
        </a:xfrm>
      </xdr:grpSpPr>
      <xdr:graphicFrame macro="">
        <xdr:nvGraphicFramePr>
          <xdr:cNvPr id="9" name="8 Gráfico"/>
          <xdr:cNvGraphicFramePr/>
        </xdr:nvGraphicFramePr>
        <xdr:xfrm>
          <a:off x="5372100" y="64484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0" name="9 Rectángulo redondeado"/>
          <xdr:cNvSpPr/>
        </xdr:nvSpPr>
        <xdr:spPr>
          <a:xfrm>
            <a:off x="6134100" y="9115425"/>
            <a:ext cx="2914650" cy="285750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100"/>
              <a:t>SEGUNDA EVALUACIÓN C. SOCIALES 5º</a:t>
            </a:r>
          </a:p>
        </xdr:txBody>
      </xdr:sp>
    </xdr:grpSp>
    <xdr:clientData/>
  </xdr:twoCellAnchor>
  <xdr:twoCellAnchor>
    <xdr:from>
      <xdr:col>1</xdr:col>
      <xdr:colOff>205316</xdr:colOff>
      <xdr:row>24</xdr:row>
      <xdr:rowOff>174625</xdr:rowOff>
    </xdr:from>
    <xdr:to>
      <xdr:col>7</xdr:col>
      <xdr:colOff>538691</xdr:colOff>
      <xdr:row>39</xdr:row>
      <xdr:rowOff>174625</xdr:rowOff>
    </xdr:to>
    <xdr:grpSp>
      <xdr:nvGrpSpPr>
        <xdr:cNvPr id="14" name="13 Grupo"/>
        <xdr:cNvGrpSpPr/>
      </xdr:nvGrpSpPr>
      <xdr:grpSpPr>
        <a:xfrm>
          <a:off x="967316" y="7170208"/>
          <a:ext cx="3974042" cy="2857500"/>
          <a:chOff x="819150" y="9486900"/>
          <a:chExt cx="3971925" cy="2857500"/>
        </a:xfrm>
      </xdr:grpSpPr>
      <xdr:graphicFrame macro="">
        <xdr:nvGraphicFramePr>
          <xdr:cNvPr id="12" name="11 Gráfico"/>
          <xdr:cNvGraphicFramePr/>
        </xdr:nvGraphicFramePr>
        <xdr:xfrm>
          <a:off x="819150" y="9486900"/>
          <a:ext cx="3971925" cy="2590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3" name="12 Rectángulo redondeado"/>
          <xdr:cNvSpPr/>
        </xdr:nvSpPr>
        <xdr:spPr>
          <a:xfrm>
            <a:off x="1209675" y="12020550"/>
            <a:ext cx="2981325" cy="323850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100"/>
              <a:t>TERCERA EVALUACIÓN-C. SOCIALES  5º</a:t>
            </a:r>
          </a:p>
        </xdr:txBody>
      </xdr:sp>
    </xdr:grpSp>
    <xdr:clientData/>
  </xdr:twoCellAnchor>
  <xdr:twoCellAnchor>
    <xdr:from>
      <xdr:col>8</xdr:col>
      <xdr:colOff>350310</xdr:colOff>
      <xdr:row>25</xdr:row>
      <xdr:rowOff>20110</xdr:rowOff>
    </xdr:from>
    <xdr:to>
      <xdr:col>15</xdr:col>
      <xdr:colOff>758826</xdr:colOff>
      <xdr:row>40</xdr:row>
      <xdr:rowOff>39159</xdr:rowOff>
    </xdr:to>
    <xdr:grpSp>
      <xdr:nvGrpSpPr>
        <xdr:cNvPr id="17" name="16 Grupo"/>
        <xdr:cNvGrpSpPr/>
      </xdr:nvGrpSpPr>
      <xdr:grpSpPr>
        <a:xfrm>
          <a:off x="5409143" y="7206193"/>
          <a:ext cx="4059766" cy="2876549"/>
          <a:chOff x="4962526" y="9448801"/>
          <a:chExt cx="4057650" cy="2876549"/>
        </a:xfrm>
      </xdr:grpSpPr>
      <xdr:graphicFrame macro="">
        <xdr:nvGraphicFramePr>
          <xdr:cNvPr id="15" name="14 Gráfico"/>
          <xdr:cNvGraphicFramePr/>
        </xdr:nvGraphicFramePr>
        <xdr:xfrm>
          <a:off x="4962526" y="9448801"/>
          <a:ext cx="4057650" cy="2590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16" name="15 Rectángulo redondeado"/>
          <xdr:cNvSpPr/>
        </xdr:nvSpPr>
        <xdr:spPr>
          <a:xfrm>
            <a:off x="5324475" y="12001500"/>
            <a:ext cx="3105150" cy="323850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100"/>
              <a:t>EVALUACIÓN FINAL CIENCIAS SOCIALES 5º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133350</xdr:rowOff>
    </xdr:from>
    <xdr:to>
      <xdr:col>1</xdr:col>
      <xdr:colOff>417988</xdr:colOff>
      <xdr:row>4</xdr:row>
      <xdr:rowOff>258914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23850"/>
          <a:ext cx="856138" cy="10018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2</xdr:col>
      <xdr:colOff>272935</xdr:colOff>
      <xdr:row>0</xdr:row>
      <xdr:rowOff>656617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463435" cy="542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68</xdr:row>
      <xdr:rowOff>166687</xdr:rowOff>
    </xdr:from>
    <xdr:to>
      <xdr:col>2</xdr:col>
      <xdr:colOff>4667250</xdr:colOff>
      <xdr:row>81</xdr:row>
      <xdr:rowOff>100012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0</xdr:rowOff>
    </xdr:from>
    <xdr:to>
      <xdr:col>2</xdr:col>
      <xdr:colOff>349135</xdr:colOff>
      <xdr:row>1</xdr:row>
      <xdr:rowOff>475642</xdr:rowOff>
    </xdr:to>
    <xdr:pic>
      <xdr:nvPicPr>
        <xdr:cNvPr id="4" name="3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463435" cy="5423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287656</xdr:colOff>
      <xdr:row>1</xdr:row>
      <xdr:rowOff>485167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463435" cy="5423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190500</xdr:rowOff>
    </xdr:from>
    <xdr:to>
      <xdr:col>2</xdr:col>
      <xdr:colOff>1047750</xdr:colOff>
      <xdr:row>7</xdr:row>
      <xdr:rowOff>1494613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33475"/>
          <a:ext cx="1114425" cy="1304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190500</xdr:rowOff>
    </xdr:from>
    <xdr:to>
      <xdr:col>2</xdr:col>
      <xdr:colOff>1047750</xdr:colOff>
      <xdr:row>7</xdr:row>
      <xdr:rowOff>1494613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09650"/>
          <a:ext cx="1114425" cy="1304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190500</xdr:rowOff>
    </xdr:from>
    <xdr:to>
      <xdr:col>2</xdr:col>
      <xdr:colOff>1047750</xdr:colOff>
      <xdr:row>7</xdr:row>
      <xdr:rowOff>1494613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09650"/>
          <a:ext cx="1114425" cy="1304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190500</xdr:rowOff>
    </xdr:from>
    <xdr:to>
      <xdr:col>2</xdr:col>
      <xdr:colOff>1047750</xdr:colOff>
      <xdr:row>7</xdr:row>
      <xdr:rowOff>1494613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09650"/>
          <a:ext cx="1114425" cy="1304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J71"/>
  <sheetViews>
    <sheetView showGridLines="0" topLeftCell="B11" workbookViewId="0">
      <selection activeCell="J14" sqref="J14:J32"/>
    </sheetView>
  </sheetViews>
  <sheetFormatPr baseColWidth="10" defaultRowHeight="15" x14ac:dyDescent="0.25"/>
  <cols>
    <col min="2" max="2" width="22.85546875" customWidth="1"/>
    <col min="5" max="5" width="8.140625" customWidth="1"/>
    <col min="6" max="6" width="9.7109375" customWidth="1"/>
    <col min="7" max="7" width="65" customWidth="1"/>
    <col min="10" max="10" width="34.5703125" customWidth="1"/>
  </cols>
  <sheetData>
    <row r="4" spans="2:10" x14ac:dyDescent="0.25">
      <c r="B4" s="2" t="s">
        <v>5</v>
      </c>
      <c r="E4" s="1">
        <v>1</v>
      </c>
      <c r="F4" s="1" t="s">
        <v>2</v>
      </c>
      <c r="G4" s="3" t="s">
        <v>9</v>
      </c>
    </row>
    <row r="5" spans="2:10" x14ac:dyDescent="0.25">
      <c r="B5" s="1" t="s">
        <v>6</v>
      </c>
      <c r="C5" t="s">
        <v>101</v>
      </c>
      <c r="E5" s="1">
        <v>2</v>
      </c>
      <c r="F5" s="1" t="s">
        <v>7</v>
      </c>
      <c r="G5" s="3" t="s">
        <v>10</v>
      </c>
    </row>
    <row r="6" spans="2:10" x14ac:dyDescent="0.25">
      <c r="B6" s="1" t="s">
        <v>21</v>
      </c>
      <c r="C6" t="s">
        <v>102</v>
      </c>
      <c r="E6" s="1">
        <v>3</v>
      </c>
      <c r="F6" s="1" t="s">
        <v>0</v>
      </c>
      <c r="G6" s="3" t="s">
        <v>11</v>
      </c>
    </row>
    <row r="7" spans="2:10" x14ac:dyDescent="0.25">
      <c r="B7" s="1"/>
      <c r="E7" s="1">
        <v>4</v>
      </c>
      <c r="F7" s="1" t="s">
        <v>1</v>
      </c>
      <c r="G7" s="3" t="s">
        <v>12</v>
      </c>
    </row>
    <row r="8" spans="2:10" x14ac:dyDescent="0.25">
      <c r="E8" s="1">
        <v>5</v>
      </c>
      <c r="F8" s="1" t="s">
        <v>3</v>
      </c>
      <c r="G8" s="3" t="s">
        <v>13</v>
      </c>
    </row>
    <row r="9" spans="2:10" x14ac:dyDescent="0.25">
      <c r="E9" s="1">
        <v>6</v>
      </c>
      <c r="F9" s="1" t="s">
        <v>4</v>
      </c>
      <c r="G9" s="3" t="s">
        <v>14</v>
      </c>
    </row>
    <row r="10" spans="2:10" x14ac:dyDescent="0.25">
      <c r="E10" s="1">
        <v>7</v>
      </c>
      <c r="F10" s="1" t="s">
        <v>8</v>
      </c>
      <c r="G10" s="3" t="s">
        <v>15</v>
      </c>
    </row>
    <row r="13" spans="2:10" ht="15.75" x14ac:dyDescent="0.25">
      <c r="B13" s="13" t="s">
        <v>25</v>
      </c>
      <c r="G13" s="84" t="s">
        <v>38</v>
      </c>
      <c r="J13" s="86" t="s">
        <v>111</v>
      </c>
    </row>
    <row r="14" spans="2:10" x14ac:dyDescent="0.25">
      <c r="B14" t="s">
        <v>26</v>
      </c>
      <c r="E14">
        <v>20</v>
      </c>
      <c r="G14" s="88"/>
      <c r="J14" s="123"/>
    </row>
    <row r="15" spans="2:10" x14ac:dyDescent="0.25">
      <c r="B15" t="s">
        <v>27</v>
      </c>
      <c r="E15">
        <v>21</v>
      </c>
      <c r="G15" s="88"/>
      <c r="J15" s="123"/>
    </row>
    <row r="16" spans="2:10" x14ac:dyDescent="0.25">
      <c r="B16" t="s">
        <v>28</v>
      </c>
      <c r="E16">
        <v>22</v>
      </c>
      <c r="G16" s="88"/>
      <c r="J16" s="123"/>
    </row>
    <row r="17" spans="2:10" x14ac:dyDescent="0.25">
      <c r="B17" t="s">
        <v>29</v>
      </c>
      <c r="E17">
        <v>23</v>
      </c>
      <c r="G17" s="88"/>
      <c r="J17" s="123"/>
    </row>
    <row r="18" spans="2:10" x14ac:dyDescent="0.25">
      <c r="B18" t="s">
        <v>30</v>
      </c>
      <c r="E18">
        <v>24</v>
      </c>
      <c r="G18" s="88"/>
      <c r="J18" s="123"/>
    </row>
    <row r="19" spans="2:10" x14ac:dyDescent="0.25">
      <c r="B19" t="s">
        <v>31</v>
      </c>
      <c r="E19">
        <v>25</v>
      </c>
      <c r="G19" s="88"/>
      <c r="J19" s="123"/>
    </row>
    <row r="20" spans="2:10" x14ac:dyDescent="0.25">
      <c r="B20" t="s">
        <v>32</v>
      </c>
      <c r="E20">
        <v>26</v>
      </c>
      <c r="G20" s="88"/>
      <c r="J20" s="123"/>
    </row>
    <row r="21" spans="2:10" x14ac:dyDescent="0.25">
      <c r="B21" t="s">
        <v>33</v>
      </c>
      <c r="E21">
        <v>27</v>
      </c>
      <c r="G21" s="88"/>
      <c r="J21" s="123"/>
    </row>
    <row r="22" spans="2:10" x14ac:dyDescent="0.25">
      <c r="B22" t="s">
        <v>34</v>
      </c>
      <c r="G22" s="88"/>
      <c r="J22" s="123"/>
    </row>
    <row r="23" spans="2:10" x14ac:dyDescent="0.25">
      <c r="B23" t="s">
        <v>35</v>
      </c>
      <c r="G23" s="88"/>
      <c r="J23" s="123"/>
    </row>
    <row r="24" spans="2:10" x14ac:dyDescent="0.25">
      <c r="B24" t="s">
        <v>36</v>
      </c>
      <c r="G24" s="88"/>
      <c r="J24" s="123"/>
    </row>
    <row r="25" spans="2:10" x14ac:dyDescent="0.25">
      <c r="B25" t="s">
        <v>37</v>
      </c>
      <c r="G25" s="88"/>
      <c r="J25" s="123"/>
    </row>
    <row r="26" spans="2:10" x14ac:dyDescent="0.25">
      <c r="G26" s="88"/>
      <c r="J26" s="123"/>
    </row>
    <row r="27" spans="2:10" x14ac:dyDescent="0.25">
      <c r="G27" s="88"/>
      <c r="J27" s="123"/>
    </row>
    <row r="28" spans="2:10" x14ac:dyDescent="0.25">
      <c r="G28" s="88"/>
      <c r="J28" s="123"/>
    </row>
    <row r="29" spans="2:10" x14ac:dyDescent="0.25">
      <c r="G29" s="88"/>
      <c r="J29" s="123"/>
    </row>
    <row r="30" spans="2:10" x14ac:dyDescent="0.25">
      <c r="G30" s="88"/>
      <c r="J30" s="123"/>
    </row>
    <row r="31" spans="2:10" x14ac:dyDescent="0.25">
      <c r="G31" s="88"/>
      <c r="J31" s="123"/>
    </row>
    <row r="32" spans="2:10" x14ac:dyDescent="0.25">
      <c r="G32" s="88"/>
      <c r="J32" s="123"/>
    </row>
    <row r="33" spans="2:10" x14ac:dyDescent="0.25">
      <c r="G33" s="88"/>
      <c r="J33" s="124"/>
    </row>
    <row r="34" spans="2:10" x14ac:dyDescent="0.25">
      <c r="G34" s="88"/>
      <c r="J34" s="124"/>
    </row>
    <row r="35" spans="2:10" x14ac:dyDescent="0.25">
      <c r="B35" s="86" t="s">
        <v>22</v>
      </c>
      <c r="G35" s="124"/>
    </row>
    <row r="36" spans="2:10" x14ac:dyDescent="0.25">
      <c r="B36" t="s">
        <v>39</v>
      </c>
      <c r="C36" t="s">
        <v>43</v>
      </c>
      <c r="D36" s="1">
        <v>4</v>
      </c>
      <c r="G36" s="124"/>
      <c r="J36" s="86" t="s">
        <v>112</v>
      </c>
    </row>
    <row r="37" spans="2:10" x14ac:dyDescent="0.25">
      <c r="B37" t="s">
        <v>40</v>
      </c>
      <c r="C37" t="s">
        <v>44</v>
      </c>
      <c r="D37" s="1">
        <v>3</v>
      </c>
      <c r="G37" s="124"/>
      <c r="J37" s="124" t="s">
        <v>113</v>
      </c>
    </row>
    <row r="38" spans="2:10" x14ac:dyDescent="0.25">
      <c r="B38" t="s">
        <v>41</v>
      </c>
      <c r="C38" t="s">
        <v>45</v>
      </c>
      <c r="D38" s="1">
        <v>2</v>
      </c>
      <c r="G38" s="124"/>
      <c r="J38" s="124" t="s">
        <v>114</v>
      </c>
    </row>
    <row r="39" spans="2:10" x14ac:dyDescent="0.25">
      <c r="B39" t="s">
        <v>42</v>
      </c>
      <c r="C39" t="s">
        <v>46</v>
      </c>
      <c r="D39" s="1">
        <v>1</v>
      </c>
      <c r="G39" s="124"/>
      <c r="J39" s="124" t="s">
        <v>115</v>
      </c>
    </row>
    <row r="40" spans="2:10" x14ac:dyDescent="0.25">
      <c r="J40" s="124" t="s">
        <v>116</v>
      </c>
    </row>
    <row r="41" spans="2:10" x14ac:dyDescent="0.25">
      <c r="J41" s="124" t="s">
        <v>117</v>
      </c>
    </row>
    <row r="42" spans="2:10" x14ac:dyDescent="0.25">
      <c r="B42" t="s">
        <v>23</v>
      </c>
      <c r="J42" s="124" t="s">
        <v>118</v>
      </c>
    </row>
    <row r="43" spans="2:10" x14ac:dyDescent="0.25">
      <c r="B43" t="s">
        <v>39</v>
      </c>
      <c r="C43" t="s">
        <v>43</v>
      </c>
      <c r="D43" s="1">
        <v>1</v>
      </c>
      <c r="J43" s="124" t="s">
        <v>119</v>
      </c>
    </row>
    <row r="44" spans="2:10" x14ac:dyDescent="0.25">
      <c r="B44" t="s">
        <v>40</v>
      </c>
      <c r="C44" t="s">
        <v>44</v>
      </c>
      <c r="D44" s="1">
        <v>0.75</v>
      </c>
      <c r="J44" s="124" t="s">
        <v>120</v>
      </c>
    </row>
    <row r="45" spans="2:10" x14ac:dyDescent="0.25">
      <c r="B45" t="s">
        <v>41</v>
      </c>
      <c r="C45" t="s">
        <v>45</v>
      </c>
      <c r="D45" s="1">
        <v>0.5</v>
      </c>
      <c r="J45" s="124" t="s">
        <v>121</v>
      </c>
    </row>
    <row r="46" spans="2:10" x14ac:dyDescent="0.25">
      <c r="B46" t="s">
        <v>42</v>
      </c>
      <c r="C46" t="s">
        <v>46</v>
      </c>
      <c r="D46" s="1">
        <v>0.25</v>
      </c>
      <c r="J46" s="124" t="s">
        <v>122</v>
      </c>
    </row>
    <row r="47" spans="2:10" x14ac:dyDescent="0.25">
      <c r="J47" s="124" t="s">
        <v>123</v>
      </c>
    </row>
    <row r="48" spans="2:10" x14ac:dyDescent="0.25">
      <c r="J48" s="124" t="s">
        <v>124</v>
      </c>
    </row>
    <row r="49" spans="2:10" x14ac:dyDescent="0.25">
      <c r="B49" s="87" t="s">
        <v>70</v>
      </c>
      <c r="J49" s="124" t="s">
        <v>125</v>
      </c>
    </row>
    <row r="50" spans="2:10" x14ac:dyDescent="0.25">
      <c r="B50" t="s">
        <v>71</v>
      </c>
      <c r="J50" s="124" t="s">
        <v>126</v>
      </c>
    </row>
    <row r="51" spans="2:10" x14ac:dyDescent="0.25">
      <c r="B51" t="s">
        <v>72</v>
      </c>
    </row>
    <row r="52" spans="2:10" x14ac:dyDescent="0.25">
      <c r="B52" t="s">
        <v>73</v>
      </c>
    </row>
    <row r="53" spans="2:10" x14ac:dyDescent="0.25">
      <c r="B53" t="s">
        <v>74</v>
      </c>
      <c r="J53" s="127" t="s">
        <v>127</v>
      </c>
    </row>
    <row r="54" spans="2:10" x14ac:dyDescent="0.25">
      <c r="B54" t="s">
        <v>78</v>
      </c>
      <c r="J54" s="124" t="s">
        <v>52</v>
      </c>
    </row>
    <row r="55" spans="2:10" x14ac:dyDescent="0.25">
      <c r="B55" t="s">
        <v>79</v>
      </c>
      <c r="J55" s="124" t="s">
        <v>53</v>
      </c>
    </row>
    <row r="56" spans="2:10" x14ac:dyDescent="0.25">
      <c r="B56" t="s">
        <v>80</v>
      </c>
      <c r="J56" s="124" t="s">
        <v>54</v>
      </c>
    </row>
    <row r="57" spans="2:10" x14ac:dyDescent="0.25">
      <c r="B57" t="s">
        <v>81</v>
      </c>
      <c r="J57" s="124" t="s">
        <v>60</v>
      </c>
    </row>
    <row r="58" spans="2:10" x14ac:dyDescent="0.25">
      <c r="B58" t="s">
        <v>77</v>
      </c>
    </row>
    <row r="59" spans="2:10" x14ac:dyDescent="0.25">
      <c r="J59" s="127" t="s">
        <v>129</v>
      </c>
    </row>
    <row r="60" spans="2:10" x14ac:dyDescent="0.25">
      <c r="J60" s="124" t="s">
        <v>130</v>
      </c>
    </row>
    <row r="61" spans="2:10" x14ac:dyDescent="0.25">
      <c r="J61" s="124" t="s">
        <v>131</v>
      </c>
    </row>
    <row r="62" spans="2:10" x14ac:dyDescent="0.25">
      <c r="J62" s="124" t="s">
        <v>132</v>
      </c>
    </row>
    <row r="63" spans="2:10" x14ac:dyDescent="0.25">
      <c r="J63" s="124" t="s">
        <v>133</v>
      </c>
    </row>
    <row r="65" spans="10:10" x14ac:dyDescent="0.25">
      <c r="J65" s="127" t="s">
        <v>129</v>
      </c>
    </row>
    <row r="66" spans="10:10" x14ac:dyDescent="0.25">
      <c r="J66" s="124" t="s">
        <v>134</v>
      </c>
    </row>
    <row r="67" spans="10:10" x14ac:dyDescent="0.25">
      <c r="J67" s="124" t="s">
        <v>135</v>
      </c>
    </row>
    <row r="68" spans="10:10" x14ac:dyDescent="0.25">
      <c r="J68" s="124" t="s">
        <v>136</v>
      </c>
    </row>
    <row r="69" spans="10:10" x14ac:dyDescent="0.25">
      <c r="J69" s="124" t="s">
        <v>137</v>
      </c>
    </row>
    <row r="70" spans="10:10" x14ac:dyDescent="0.25">
      <c r="J70" s="124" t="s">
        <v>138</v>
      </c>
    </row>
    <row r="71" spans="10:10" x14ac:dyDescent="0.25">
      <c r="J71" s="124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P91"/>
  <sheetViews>
    <sheetView showGridLines="0" zoomScaleNormal="100" workbookViewId="0">
      <pane ySplit="8" topLeftCell="A55" activePane="bottomLeft" state="frozen"/>
      <selection pane="bottomLeft"/>
    </sheetView>
  </sheetViews>
  <sheetFormatPr baseColWidth="10" defaultRowHeight="15" x14ac:dyDescent="0.25"/>
  <cols>
    <col min="1" max="1" width="1" customWidth="1"/>
    <col min="2" max="2" width="3.85546875" customWidth="1"/>
    <col min="3" max="3" width="71.28515625" customWidth="1"/>
    <col min="4" max="28" width="3.7109375" customWidth="1"/>
    <col min="29" max="31" width="6.140625" customWidth="1"/>
    <col min="32" max="34" width="4.5703125" customWidth="1"/>
    <col min="35" max="35" width="6.85546875" customWidth="1"/>
    <col min="36" max="36" width="6.42578125" customWidth="1"/>
    <col min="37" max="37" width="5.28515625" customWidth="1"/>
    <col min="38" max="38" width="4.85546875" customWidth="1"/>
    <col min="39" max="39" width="4.7109375" customWidth="1"/>
  </cols>
  <sheetData>
    <row r="1" spans="2:42" ht="4.5" customHeight="1" thickBot="1" x14ac:dyDescent="0.3"/>
    <row r="2" spans="2:42" ht="15.75" thickBot="1" x14ac:dyDescent="0.3">
      <c r="C2" s="125"/>
      <c r="E2" s="226"/>
      <c r="F2" s="227"/>
      <c r="G2" s="227"/>
      <c r="H2" s="227"/>
      <c r="I2" s="227"/>
      <c r="J2" s="227"/>
      <c r="K2" s="228"/>
    </row>
    <row r="3" spans="2:42" ht="4.5" customHeight="1" thickBot="1" x14ac:dyDescent="0.3"/>
    <row r="4" spans="2:42" ht="15.75" thickBot="1" x14ac:dyDescent="0.3">
      <c r="C4" s="126"/>
      <c r="E4" s="226"/>
      <c r="F4" s="227"/>
      <c r="G4" s="227"/>
      <c r="H4" s="227"/>
      <c r="I4" s="227"/>
      <c r="J4" s="227"/>
      <c r="K4" s="228"/>
    </row>
    <row r="5" spans="2:42" ht="3.75" customHeight="1" thickBot="1" x14ac:dyDescent="0.3"/>
    <row r="6" spans="2:42" ht="15.75" customHeight="1" thickBot="1" x14ac:dyDescent="0.3">
      <c r="C6" s="126"/>
    </row>
    <row r="7" spans="2:42" ht="4.5" customHeight="1" x14ac:dyDescent="0.25"/>
    <row r="8" spans="2:42" ht="145.5" customHeight="1" x14ac:dyDescent="0.25">
      <c r="C8" s="28" t="s">
        <v>110</v>
      </c>
      <c r="D8" s="94">
        <f>DATOS!G14</f>
        <v>0</v>
      </c>
      <c r="E8" s="94">
        <f>DATOS!G15</f>
        <v>0</v>
      </c>
      <c r="F8" s="94">
        <f>DATOS!G16</f>
        <v>0</v>
      </c>
      <c r="G8" s="94">
        <f>DATOS!G17</f>
        <v>0</v>
      </c>
      <c r="H8" s="94">
        <f>DATOS!G18</f>
        <v>0</v>
      </c>
      <c r="I8" s="94">
        <f>DATOS!G19</f>
        <v>0</v>
      </c>
      <c r="J8" s="94">
        <f>DATOS!G20</f>
        <v>0</v>
      </c>
      <c r="K8" s="94">
        <f>DATOS!G21</f>
        <v>0</v>
      </c>
      <c r="L8" s="94">
        <f>DATOS!G22</f>
        <v>0</v>
      </c>
      <c r="M8" s="94">
        <f>DATOS!G23</f>
        <v>0</v>
      </c>
      <c r="N8" s="94">
        <f>DATOS!G24</f>
        <v>0</v>
      </c>
      <c r="O8" s="94">
        <f>DATOS!G25</f>
        <v>0</v>
      </c>
      <c r="P8" s="94">
        <f>DATOS!G26</f>
        <v>0</v>
      </c>
      <c r="Q8" s="94">
        <f>DATOS!G27</f>
        <v>0</v>
      </c>
      <c r="R8" s="94">
        <f>DATOS!G28</f>
        <v>0</v>
      </c>
      <c r="S8" s="94">
        <f>DATOS!G29</f>
        <v>0</v>
      </c>
      <c r="T8" s="94">
        <f>DATOS!G30</f>
        <v>0</v>
      </c>
      <c r="U8" s="94">
        <f>DATOS!G31</f>
        <v>0</v>
      </c>
      <c r="V8" s="94">
        <f>DATOS!G32</f>
        <v>0</v>
      </c>
      <c r="W8" s="108">
        <f>DATOS!G33</f>
        <v>0</v>
      </c>
      <c r="X8" s="109">
        <f>DATOS!G34</f>
        <v>0</v>
      </c>
      <c r="Y8" s="140">
        <f>DATOS!G35</f>
        <v>0</v>
      </c>
      <c r="Z8" s="140">
        <f>DATOS!G36</f>
        <v>0</v>
      </c>
      <c r="AA8" s="140">
        <f>DATOS!IG37</f>
        <v>0</v>
      </c>
      <c r="AB8" s="140">
        <f>DATOS!G38</f>
        <v>0</v>
      </c>
      <c r="AC8" s="96"/>
      <c r="AD8" s="96"/>
      <c r="AE8" s="96"/>
      <c r="AF8" s="98"/>
      <c r="AG8" s="98"/>
      <c r="AH8" s="98"/>
      <c r="AI8" s="96"/>
      <c r="AJ8" s="97"/>
      <c r="AK8" s="99"/>
      <c r="AL8" s="100"/>
      <c r="AM8" s="100"/>
      <c r="AN8" s="27"/>
      <c r="AO8" s="27"/>
      <c r="AP8" s="27"/>
    </row>
    <row r="9" spans="2:42" ht="29.25" customHeight="1" x14ac:dyDescent="0.25">
      <c r="B9" s="117" t="s">
        <v>102</v>
      </c>
      <c r="C9" s="103"/>
      <c r="D9" s="95">
        <f>'3º-EV'!D9</f>
        <v>0</v>
      </c>
      <c r="E9" s="95">
        <f>'3º-EV'!E9</f>
        <v>0</v>
      </c>
      <c r="F9" s="95">
        <f>'3º-EV'!F9</f>
        <v>0</v>
      </c>
      <c r="G9" s="95">
        <f>'3º-EV'!G9</f>
        <v>0</v>
      </c>
      <c r="H9" s="95">
        <f>'3º-EV'!H9</f>
        <v>0</v>
      </c>
      <c r="I9" s="95">
        <f>'3º-EV'!I9</f>
        <v>0</v>
      </c>
      <c r="J9" s="95">
        <f>'3º-EV'!J9</f>
        <v>0</v>
      </c>
      <c r="K9" s="95">
        <f>'3º-EV'!K9</f>
        <v>0</v>
      </c>
      <c r="L9" s="95">
        <f>'3º-EV'!L9</f>
        <v>0</v>
      </c>
      <c r="M9" s="95">
        <f>'3º-EV'!M9</f>
        <v>0</v>
      </c>
      <c r="N9" s="95">
        <f>'3º-EV'!N9</f>
        <v>0</v>
      </c>
      <c r="O9" s="95">
        <f>'3º-EV'!O9</f>
        <v>0</v>
      </c>
      <c r="P9" s="95">
        <f>'3º-EV'!P9</f>
        <v>0</v>
      </c>
      <c r="Q9" s="95">
        <f>'3º-EV'!Q9</f>
        <v>0</v>
      </c>
      <c r="R9" s="95">
        <f>'3º-EV'!R9</f>
        <v>0</v>
      </c>
      <c r="S9" s="95">
        <f>'3º-EV'!S9</f>
        <v>0</v>
      </c>
      <c r="T9" s="95">
        <f>'3º-EV'!T9</f>
        <v>0</v>
      </c>
      <c r="U9" s="95">
        <f>'3º-EV'!U9</f>
        <v>0</v>
      </c>
      <c r="V9" s="95">
        <f>'3º-EV'!V9</f>
        <v>0</v>
      </c>
      <c r="W9" s="95">
        <f>'3º-EV'!W9</f>
        <v>0</v>
      </c>
      <c r="X9" s="95">
        <f>'3º-EV'!X9</f>
        <v>0</v>
      </c>
      <c r="Y9" s="95">
        <f>'3º-EV'!Y9</f>
        <v>0</v>
      </c>
      <c r="Z9" s="95">
        <f>'3º-EV'!Z9</f>
        <v>0</v>
      </c>
      <c r="AA9" s="95">
        <f>'3º-EV'!AA9</f>
        <v>0</v>
      </c>
      <c r="AB9" s="95">
        <f>'3º-EV'!AB9</f>
        <v>0</v>
      </c>
      <c r="AC9" s="101"/>
      <c r="AD9" s="101"/>
      <c r="AE9" s="101"/>
      <c r="AF9" s="101"/>
      <c r="AG9" s="101"/>
      <c r="AH9" s="101"/>
      <c r="AI9" s="101"/>
      <c r="AJ9" s="101"/>
      <c r="AK9" s="40"/>
      <c r="AL9" s="40"/>
      <c r="AM9" s="40"/>
    </row>
    <row r="10" spans="2:42" ht="20.25" customHeight="1" x14ac:dyDescent="0.25">
      <c r="B10" s="117" t="s">
        <v>102</v>
      </c>
      <c r="C10" s="103"/>
      <c r="D10" s="95">
        <f>'3º-EV'!D10</f>
        <v>0</v>
      </c>
      <c r="E10" s="95">
        <f>'3º-EV'!E10</f>
        <v>0</v>
      </c>
      <c r="F10" s="95">
        <f>'3º-EV'!F10</f>
        <v>0</v>
      </c>
      <c r="G10" s="95">
        <f>'3º-EV'!G10</f>
        <v>0</v>
      </c>
      <c r="H10" s="95">
        <f>'3º-EV'!H10</f>
        <v>0</v>
      </c>
      <c r="I10" s="95">
        <f>'3º-EV'!I10</f>
        <v>0</v>
      </c>
      <c r="J10" s="95">
        <f>'3º-EV'!J10</f>
        <v>0</v>
      </c>
      <c r="K10" s="95">
        <f>'3º-EV'!K10</f>
        <v>0</v>
      </c>
      <c r="L10" s="95">
        <f>'3º-EV'!L10</f>
        <v>0</v>
      </c>
      <c r="M10" s="95">
        <f>'3º-EV'!M10</f>
        <v>0</v>
      </c>
      <c r="N10" s="95">
        <f>'3º-EV'!N10</f>
        <v>0</v>
      </c>
      <c r="O10" s="95">
        <f>'3º-EV'!O10</f>
        <v>0</v>
      </c>
      <c r="P10" s="95">
        <f>'3º-EV'!P10</f>
        <v>0</v>
      </c>
      <c r="Q10" s="95">
        <f>'3º-EV'!Q10</f>
        <v>0</v>
      </c>
      <c r="R10" s="95">
        <f>'3º-EV'!R10</f>
        <v>0</v>
      </c>
      <c r="S10" s="95">
        <f>'3º-EV'!S10</f>
        <v>0</v>
      </c>
      <c r="T10" s="95">
        <f>'3º-EV'!T10</f>
        <v>0</v>
      </c>
      <c r="U10" s="95">
        <f>'3º-EV'!U10</f>
        <v>0</v>
      </c>
      <c r="V10" s="95">
        <f>'3º-EV'!V10</f>
        <v>0</v>
      </c>
      <c r="W10" s="95">
        <f>'3º-EV'!W10</f>
        <v>0</v>
      </c>
      <c r="X10" s="95">
        <f>'3º-EV'!X10</f>
        <v>0</v>
      </c>
      <c r="Y10" s="95">
        <f>'3º-EV'!Y10</f>
        <v>0</v>
      </c>
      <c r="Z10" s="95">
        <f>'3º-EV'!Z10</f>
        <v>0</v>
      </c>
      <c r="AA10" s="95">
        <f>'3º-EV'!AA10</f>
        <v>0</v>
      </c>
      <c r="AB10" s="95">
        <f>'3º-EV'!AB10</f>
        <v>0</v>
      </c>
      <c r="AC10" s="101"/>
      <c r="AD10" s="101"/>
      <c r="AE10" s="101"/>
      <c r="AF10" s="101"/>
      <c r="AG10" s="101"/>
      <c r="AH10" s="101"/>
      <c r="AI10" s="101"/>
      <c r="AJ10" s="101"/>
      <c r="AK10" s="40"/>
      <c r="AL10" s="40"/>
      <c r="AM10" s="40"/>
    </row>
    <row r="11" spans="2:42" ht="20.25" customHeight="1" x14ac:dyDescent="0.25">
      <c r="B11" s="117" t="s">
        <v>102</v>
      </c>
      <c r="C11" s="103"/>
      <c r="D11" s="95">
        <f>'3º-EV'!D11</f>
        <v>0</v>
      </c>
      <c r="E11" s="95">
        <f>'3º-EV'!E11</f>
        <v>0</v>
      </c>
      <c r="F11" s="95">
        <f>'3º-EV'!F11</f>
        <v>0</v>
      </c>
      <c r="G11" s="95">
        <f>'3º-EV'!G11</f>
        <v>0</v>
      </c>
      <c r="H11" s="95">
        <f>'3º-EV'!H11</f>
        <v>0</v>
      </c>
      <c r="I11" s="95">
        <f>'3º-EV'!I11</f>
        <v>0</v>
      </c>
      <c r="J11" s="95">
        <f>'3º-EV'!J11</f>
        <v>0</v>
      </c>
      <c r="K11" s="95">
        <f>'3º-EV'!K11</f>
        <v>0</v>
      </c>
      <c r="L11" s="95">
        <f>'3º-EV'!L11</f>
        <v>0</v>
      </c>
      <c r="M11" s="95">
        <f>'3º-EV'!M11</f>
        <v>0</v>
      </c>
      <c r="N11" s="95">
        <f>'3º-EV'!N11</f>
        <v>0</v>
      </c>
      <c r="O11" s="95">
        <f>'3º-EV'!O11</f>
        <v>0</v>
      </c>
      <c r="P11" s="95">
        <f>'3º-EV'!P11</f>
        <v>0</v>
      </c>
      <c r="Q11" s="95">
        <f>'3º-EV'!Q11</f>
        <v>0</v>
      </c>
      <c r="R11" s="95">
        <f>'3º-EV'!R11</f>
        <v>0</v>
      </c>
      <c r="S11" s="95">
        <f>'3º-EV'!S11</f>
        <v>0</v>
      </c>
      <c r="T11" s="95">
        <f>'3º-EV'!T11</f>
        <v>0</v>
      </c>
      <c r="U11" s="95">
        <f>'3º-EV'!U11</f>
        <v>0</v>
      </c>
      <c r="V11" s="95">
        <f>'3º-EV'!V11</f>
        <v>0</v>
      </c>
      <c r="W11" s="95">
        <f>'3º-EV'!W11</f>
        <v>0</v>
      </c>
      <c r="X11" s="95">
        <f>'3º-EV'!X11</f>
        <v>0</v>
      </c>
      <c r="Y11" s="95">
        <f>'3º-EV'!Y11</f>
        <v>0</v>
      </c>
      <c r="Z11" s="95">
        <f>'3º-EV'!Z11</f>
        <v>0</v>
      </c>
      <c r="AA11" s="95">
        <f>'3º-EV'!AA11</f>
        <v>0</v>
      </c>
      <c r="AB11" s="95">
        <f>'3º-EV'!AB11</f>
        <v>0</v>
      </c>
      <c r="AC11" s="101"/>
      <c r="AD11" s="101"/>
      <c r="AE11" s="101"/>
      <c r="AF11" s="101"/>
      <c r="AG11" s="101"/>
      <c r="AH11" s="101"/>
      <c r="AI11" s="101"/>
      <c r="AJ11" s="101"/>
      <c r="AK11" s="40"/>
      <c r="AL11" s="40"/>
      <c r="AM11" s="40"/>
    </row>
    <row r="12" spans="2:42" ht="20.25" customHeight="1" x14ac:dyDescent="0.25">
      <c r="B12" s="117" t="s">
        <v>102</v>
      </c>
      <c r="C12" s="103"/>
      <c r="D12" s="95">
        <f>'3º-EV'!D12</f>
        <v>0</v>
      </c>
      <c r="E12" s="95">
        <f>'3º-EV'!E12</f>
        <v>0</v>
      </c>
      <c r="F12" s="95">
        <f>'3º-EV'!F12</f>
        <v>0</v>
      </c>
      <c r="G12" s="95">
        <f>'3º-EV'!G12</f>
        <v>0</v>
      </c>
      <c r="H12" s="95">
        <f>'3º-EV'!H12</f>
        <v>0</v>
      </c>
      <c r="I12" s="95">
        <f>'3º-EV'!I12</f>
        <v>0</v>
      </c>
      <c r="J12" s="95">
        <f>'3º-EV'!J12</f>
        <v>0</v>
      </c>
      <c r="K12" s="95">
        <f>'3º-EV'!K12</f>
        <v>0</v>
      </c>
      <c r="L12" s="95">
        <f>'3º-EV'!L12</f>
        <v>0</v>
      </c>
      <c r="M12" s="95">
        <f>'3º-EV'!M12</f>
        <v>0</v>
      </c>
      <c r="N12" s="95">
        <f>'3º-EV'!N12</f>
        <v>0</v>
      </c>
      <c r="O12" s="95">
        <f>'3º-EV'!O12</f>
        <v>0</v>
      </c>
      <c r="P12" s="95">
        <f>'3º-EV'!P12</f>
        <v>0</v>
      </c>
      <c r="Q12" s="95">
        <f>'3º-EV'!Q12</f>
        <v>0</v>
      </c>
      <c r="R12" s="95">
        <f>'3º-EV'!R12</f>
        <v>0</v>
      </c>
      <c r="S12" s="95">
        <f>'3º-EV'!S12</f>
        <v>0</v>
      </c>
      <c r="T12" s="95">
        <f>'3º-EV'!T12</f>
        <v>0</v>
      </c>
      <c r="U12" s="95">
        <f>'3º-EV'!U12</f>
        <v>0</v>
      </c>
      <c r="V12" s="95">
        <f>'3º-EV'!V12</f>
        <v>0</v>
      </c>
      <c r="W12" s="95">
        <f>'3º-EV'!W12</f>
        <v>0</v>
      </c>
      <c r="X12" s="95">
        <f>'3º-EV'!X12</f>
        <v>0</v>
      </c>
      <c r="Y12" s="95">
        <f>'3º-EV'!Y12</f>
        <v>0</v>
      </c>
      <c r="Z12" s="95">
        <f>'3º-EV'!Z12</f>
        <v>0</v>
      </c>
      <c r="AA12" s="95">
        <f>'3º-EV'!AA12</f>
        <v>0</v>
      </c>
      <c r="AB12" s="95">
        <f>'3º-EV'!AB12</f>
        <v>0</v>
      </c>
      <c r="AC12" s="101"/>
      <c r="AD12" s="101"/>
      <c r="AE12" s="101"/>
      <c r="AF12" s="101"/>
      <c r="AG12" s="101"/>
      <c r="AH12" s="101"/>
      <c r="AI12" s="101"/>
      <c r="AJ12" s="101"/>
      <c r="AK12" s="40"/>
      <c r="AL12" s="40"/>
      <c r="AM12" s="40"/>
    </row>
    <row r="13" spans="2:42" ht="30" customHeight="1" x14ac:dyDescent="0.25">
      <c r="B13" s="117" t="s">
        <v>102</v>
      </c>
      <c r="C13" s="103"/>
      <c r="D13" s="95">
        <f>'3º-EV'!D13</f>
        <v>0</v>
      </c>
      <c r="E13" s="95">
        <f>'3º-EV'!E13</f>
        <v>0</v>
      </c>
      <c r="F13" s="95">
        <f>'3º-EV'!F13</f>
        <v>0</v>
      </c>
      <c r="G13" s="95">
        <f>'3º-EV'!G13</f>
        <v>0</v>
      </c>
      <c r="H13" s="95">
        <f>'3º-EV'!H13</f>
        <v>0</v>
      </c>
      <c r="I13" s="95">
        <f>'3º-EV'!I13</f>
        <v>0</v>
      </c>
      <c r="J13" s="95">
        <f>'3º-EV'!J13</f>
        <v>0</v>
      </c>
      <c r="K13" s="95">
        <f>'3º-EV'!K13</f>
        <v>0</v>
      </c>
      <c r="L13" s="95">
        <f>'3º-EV'!L13</f>
        <v>0</v>
      </c>
      <c r="M13" s="95">
        <f>'3º-EV'!M13</f>
        <v>0</v>
      </c>
      <c r="N13" s="95">
        <f>'3º-EV'!N13</f>
        <v>0</v>
      </c>
      <c r="O13" s="95">
        <f>'3º-EV'!O13</f>
        <v>0</v>
      </c>
      <c r="P13" s="95">
        <f>'3º-EV'!P13</f>
        <v>0</v>
      </c>
      <c r="Q13" s="95">
        <f>'3º-EV'!Q13</f>
        <v>0</v>
      </c>
      <c r="R13" s="95">
        <f>'3º-EV'!R13</f>
        <v>0</v>
      </c>
      <c r="S13" s="95">
        <f>'3º-EV'!S13</f>
        <v>0</v>
      </c>
      <c r="T13" s="95">
        <f>'3º-EV'!T13</f>
        <v>0</v>
      </c>
      <c r="U13" s="95">
        <f>'3º-EV'!U13</f>
        <v>0</v>
      </c>
      <c r="V13" s="95">
        <f>'3º-EV'!V13</f>
        <v>0</v>
      </c>
      <c r="W13" s="95">
        <f>'3º-EV'!W13</f>
        <v>0</v>
      </c>
      <c r="X13" s="95">
        <f>'3º-EV'!X13</f>
        <v>0</v>
      </c>
      <c r="Y13" s="95">
        <f>'3º-EV'!Y13</f>
        <v>0</v>
      </c>
      <c r="Z13" s="95">
        <f>'3º-EV'!Z13</f>
        <v>0</v>
      </c>
      <c r="AA13" s="95">
        <f>'3º-EV'!AA13</f>
        <v>0</v>
      </c>
      <c r="AB13" s="95">
        <f>'3º-EV'!AB13</f>
        <v>0</v>
      </c>
      <c r="AC13" s="101"/>
      <c r="AD13" s="101"/>
      <c r="AE13" s="101"/>
      <c r="AF13" s="101"/>
      <c r="AG13" s="101"/>
      <c r="AH13" s="101"/>
      <c r="AI13" s="101"/>
      <c r="AJ13" s="101"/>
      <c r="AK13" s="40"/>
      <c r="AL13" s="40"/>
      <c r="AM13" s="40"/>
    </row>
    <row r="14" spans="2:42" ht="20.25" customHeight="1" x14ac:dyDescent="0.25">
      <c r="B14" s="117" t="s">
        <v>102</v>
      </c>
      <c r="C14" s="103"/>
      <c r="D14" s="95">
        <f>'3º-EV'!D14</f>
        <v>0</v>
      </c>
      <c r="E14" s="95">
        <f>'3º-EV'!E14</f>
        <v>0</v>
      </c>
      <c r="F14" s="95">
        <f>'3º-EV'!F14</f>
        <v>0</v>
      </c>
      <c r="G14" s="95">
        <f>'3º-EV'!G14</f>
        <v>0</v>
      </c>
      <c r="H14" s="95">
        <f>'3º-EV'!H14</f>
        <v>0</v>
      </c>
      <c r="I14" s="95">
        <f>'3º-EV'!I14</f>
        <v>0</v>
      </c>
      <c r="J14" s="95">
        <f>'3º-EV'!J14</f>
        <v>0</v>
      </c>
      <c r="K14" s="95">
        <f>'3º-EV'!K14</f>
        <v>0</v>
      </c>
      <c r="L14" s="95">
        <f>'3º-EV'!L14</f>
        <v>0</v>
      </c>
      <c r="M14" s="95">
        <f>'3º-EV'!M14</f>
        <v>0</v>
      </c>
      <c r="N14" s="95">
        <f>'3º-EV'!N14</f>
        <v>0</v>
      </c>
      <c r="O14" s="95">
        <f>'3º-EV'!O14</f>
        <v>0</v>
      </c>
      <c r="P14" s="95">
        <f>'3º-EV'!P14</f>
        <v>0</v>
      </c>
      <c r="Q14" s="95">
        <f>'3º-EV'!Q14</f>
        <v>0</v>
      </c>
      <c r="R14" s="95">
        <f>'3º-EV'!R14</f>
        <v>0</v>
      </c>
      <c r="S14" s="95">
        <f>'3º-EV'!S14</f>
        <v>0</v>
      </c>
      <c r="T14" s="95">
        <f>'3º-EV'!T14</f>
        <v>0</v>
      </c>
      <c r="U14" s="95">
        <f>'3º-EV'!U14</f>
        <v>0</v>
      </c>
      <c r="V14" s="95">
        <f>'3º-EV'!V14</f>
        <v>0</v>
      </c>
      <c r="W14" s="95">
        <f>'3º-EV'!W14</f>
        <v>0</v>
      </c>
      <c r="X14" s="95">
        <f>'3º-EV'!X14</f>
        <v>0</v>
      </c>
      <c r="Y14" s="95">
        <f>'3º-EV'!Y14</f>
        <v>0</v>
      </c>
      <c r="Z14" s="95">
        <f>'3º-EV'!Z14</f>
        <v>0</v>
      </c>
      <c r="AA14" s="95">
        <f>'3º-EV'!AA14</f>
        <v>0</v>
      </c>
      <c r="AB14" s="95">
        <f>'3º-EV'!AB14</f>
        <v>0</v>
      </c>
      <c r="AC14" s="101"/>
      <c r="AD14" s="101"/>
      <c r="AE14" s="101"/>
      <c r="AF14" s="101"/>
      <c r="AG14" s="101"/>
      <c r="AH14" s="101"/>
      <c r="AI14" s="101"/>
      <c r="AJ14" s="101"/>
      <c r="AK14" s="40"/>
      <c r="AL14" s="40"/>
      <c r="AM14" s="40"/>
    </row>
    <row r="15" spans="2:42" ht="48" customHeight="1" x14ac:dyDescent="0.25">
      <c r="B15" s="117" t="s">
        <v>102</v>
      </c>
      <c r="C15" s="103"/>
      <c r="D15" s="95">
        <f>'2º-EV'!D15</f>
        <v>0</v>
      </c>
      <c r="E15" s="95">
        <f>'2º-EV'!E15</f>
        <v>0</v>
      </c>
      <c r="F15" s="95">
        <f>'2º-EV'!F15</f>
        <v>0</v>
      </c>
      <c r="G15" s="95">
        <f>'2º-EV'!G15</f>
        <v>0</v>
      </c>
      <c r="H15" s="95">
        <f>'2º-EV'!H15</f>
        <v>0</v>
      </c>
      <c r="I15" s="95">
        <f>'2º-EV'!I15</f>
        <v>0</v>
      </c>
      <c r="J15" s="95">
        <f>'2º-EV'!J15</f>
        <v>0</v>
      </c>
      <c r="K15" s="95">
        <f>'2º-EV'!K15</f>
        <v>0</v>
      </c>
      <c r="L15" s="95">
        <f>'2º-EV'!L15</f>
        <v>0</v>
      </c>
      <c r="M15" s="95">
        <f>'2º-EV'!M15</f>
        <v>0</v>
      </c>
      <c r="N15" s="95">
        <f>'2º-EV'!N15</f>
        <v>0</v>
      </c>
      <c r="O15" s="95">
        <f>'2º-EV'!O15</f>
        <v>0</v>
      </c>
      <c r="P15" s="95">
        <f>'2º-EV'!P15</f>
        <v>0</v>
      </c>
      <c r="Q15" s="95">
        <f>'2º-EV'!Q15</f>
        <v>0</v>
      </c>
      <c r="R15" s="95">
        <f>'2º-EV'!R15</f>
        <v>0</v>
      </c>
      <c r="S15" s="95">
        <f>'2º-EV'!S15</f>
        <v>0</v>
      </c>
      <c r="T15" s="95">
        <f>'2º-EV'!T15</f>
        <v>0</v>
      </c>
      <c r="U15" s="95">
        <f>'2º-EV'!U15</f>
        <v>0</v>
      </c>
      <c r="V15" s="95">
        <f>'2º-EV'!V15</f>
        <v>0</v>
      </c>
      <c r="W15" s="95">
        <f>'2º-EV'!W15</f>
        <v>0</v>
      </c>
      <c r="X15" s="95">
        <f>'2º-EV'!X15</f>
        <v>0</v>
      </c>
      <c r="Y15" s="95">
        <f>'2º-EV'!Y15</f>
        <v>0</v>
      </c>
      <c r="Z15" s="95">
        <f>'2º-EV'!Z15</f>
        <v>0</v>
      </c>
      <c r="AA15" s="95">
        <f>'2º-EV'!AA15</f>
        <v>0</v>
      </c>
      <c r="AB15" s="95">
        <f>'2º-EV'!AB15</f>
        <v>0</v>
      </c>
      <c r="AC15" s="101"/>
      <c r="AD15" s="101"/>
      <c r="AE15" s="101"/>
      <c r="AF15" s="101"/>
      <c r="AG15" s="101"/>
      <c r="AH15" s="101"/>
      <c r="AI15" s="101"/>
      <c r="AJ15" s="101"/>
      <c r="AK15" s="40"/>
      <c r="AL15" s="40"/>
      <c r="AM15" s="40"/>
    </row>
    <row r="16" spans="2:42" ht="20.25" customHeight="1" x14ac:dyDescent="0.25">
      <c r="B16" s="117" t="s">
        <v>102</v>
      </c>
      <c r="C16" s="104"/>
      <c r="D16" s="95">
        <f>'3º-EV'!D15</f>
        <v>0</v>
      </c>
      <c r="E16" s="95">
        <f>'3º-EV'!E15</f>
        <v>0</v>
      </c>
      <c r="F16" s="95">
        <f>'3º-EV'!F15</f>
        <v>0</v>
      </c>
      <c r="G16" s="95">
        <f>'3º-EV'!G15</f>
        <v>0</v>
      </c>
      <c r="H16" s="95">
        <f>'3º-EV'!H15</f>
        <v>0</v>
      </c>
      <c r="I16" s="95">
        <f>'3º-EV'!I15</f>
        <v>0</v>
      </c>
      <c r="J16" s="95">
        <f>'3º-EV'!J15</f>
        <v>0</v>
      </c>
      <c r="K16" s="95">
        <f>'3º-EV'!K15</f>
        <v>0</v>
      </c>
      <c r="L16" s="95">
        <f>'3º-EV'!L15</f>
        <v>0</v>
      </c>
      <c r="M16" s="95">
        <f>'3º-EV'!M15</f>
        <v>0</v>
      </c>
      <c r="N16" s="95">
        <f>'3º-EV'!N15</f>
        <v>0</v>
      </c>
      <c r="O16" s="95">
        <f>'3º-EV'!O15</f>
        <v>0</v>
      </c>
      <c r="P16" s="95">
        <f>'3º-EV'!P15</f>
        <v>0</v>
      </c>
      <c r="Q16" s="95">
        <f>'3º-EV'!Q15</f>
        <v>0</v>
      </c>
      <c r="R16" s="95">
        <f>'3º-EV'!R15</f>
        <v>0</v>
      </c>
      <c r="S16" s="95">
        <f>'3º-EV'!S15</f>
        <v>0</v>
      </c>
      <c r="T16" s="95">
        <f>'3º-EV'!T15</f>
        <v>0</v>
      </c>
      <c r="U16" s="95">
        <f>'3º-EV'!U15</f>
        <v>0</v>
      </c>
      <c r="V16" s="95">
        <f>'3º-EV'!V15</f>
        <v>0</v>
      </c>
      <c r="W16" s="95">
        <f>'3º-EV'!W15</f>
        <v>0</v>
      </c>
      <c r="X16" s="95">
        <f>'3º-EV'!X15</f>
        <v>0</v>
      </c>
      <c r="Y16" s="95">
        <f>'3º-EV'!Y15</f>
        <v>0</v>
      </c>
      <c r="Z16" s="95">
        <f>'3º-EV'!Z15</f>
        <v>0</v>
      </c>
      <c r="AA16" s="95">
        <f>'3º-EV'!AA15</f>
        <v>0</v>
      </c>
      <c r="AB16" s="95">
        <f>'3º-EV'!AB15</f>
        <v>0</v>
      </c>
      <c r="AC16" s="101"/>
      <c r="AD16" s="101"/>
      <c r="AE16" s="101"/>
      <c r="AF16" s="101"/>
      <c r="AG16" s="101"/>
      <c r="AH16" s="101"/>
      <c r="AI16" s="101"/>
      <c r="AJ16" s="101"/>
      <c r="AK16" s="40"/>
      <c r="AL16" s="40"/>
      <c r="AM16" s="40"/>
    </row>
    <row r="17" spans="2:39" ht="20.25" customHeight="1" x14ac:dyDescent="0.25">
      <c r="B17" s="117" t="s">
        <v>102</v>
      </c>
      <c r="C17" s="103"/>
      <c r="D17" s="95">
        <f>'1º-EV'!D16</f>
        <v>0</v>
      </c>
      <c r="E17" s="95">
        <f>'1º-EV'!E16</f>
        <v>0</v>
      </c>
      <c r="F17" s="95">
        <f>'1º-EV'!F16</f>
        <v>0</v>
      </c>
      <c r="G17" s="95">
        <f>'1º-EV'!G16</f>
        <v>0</v>
      </c>
      <c r="H17" s="95">
        <f>'1º-EV'!H16</f>
        <v>0</v>
      </c>
      <c r="I17" s="95">
        <f>'1º-EV'!I16</f>
        <v>0</v>
      </c>
      <c r="J17" s="95">
        <f>'1º-EV'!J16</f>
        <v>0</v>
      </c>
      <c r="K17" s="95">
        <f>'1º-EV'!K16</f>
        <v>0</v>
      </c>
      <c r="L17" s="95">
        <f>'1º-EV'!L16</f>
        <v>0</v>
      </c>
      <c r="M17" s="95">
        <f>'1º-EV'!M16</f>
        <v>0</v>
      </c>
      <c r="N17" s="95">
        <f>'1º-EV'!N16</f>
        <v>0</v>
      </c>
      <c r="O17" s="95">
        <f>'1º-EV'!O16</f>
        <v>0</v>
      </c>
      <c r="P17" s="95">
        <f>'1º-EV'!P16</f>
        <v>0</v>
      </c>
      <c r="Q17" s="95">
        <f>'1º-EV'!Q16</f>
        <v>0</v>
      </c>
      <c r="R17" s="95">
        <f>'1º-EV'!R16</f>
        <v>0</v>
      </c>
      <c r="S17" s="95">
        <f>'1º-EV'!S16</f>
        <v>0</v>
      </c>
      <c r="T17" s="95">
        <f>'1º-EV'!T16</f>
        <v>0</v>
      </c>
      <c r="U17" s="95">
        <f>'1º-EV'!U16</f>
        <v>0</v>
      </c>
      <c r="V17" s="95">
        <f>'1º-EV'!X16</f>
        <v>0</v>
      </c>
      <c r="W17" s="95">
        <f>'1º-EV'!AA16</f>
        <v>0</v>
      </c>
      <c r="X17" s="95">
        <f>'1º-EV'!AB16</f>
        <v>0</v>
      </c>
      <c r="Y17" s="95" t="e">
        <f>'1º-EV'!#REF!</f>
        <v>#REF!</v>
      </c>
      <c r="Z17" s="95" t="e">
        <f>'1º-EV'!#REF!</f>
        <v>#REF!</v>
      </c>
      <c r="AA17" s="95" t="e">
        <f>'1º-EV'!#REF!</f>
        <v>#REF!</v>
      </c>
      <c r="AB17" s="95" t="e">
        <f>'1º-EV'!#REF!</f>
        <v>#REF!</v>
      </c>
      <c r="AC17" s="101"/>
      <c r="AD17" s="101"/>
      <c r="AE17" s="101"/>
      <c r="AF17" s="101"/>
      <c r="AG17" s="101"/>
      <c r="AH17" s="101"/>
      <c r="AI17" s="101"/>
      <c r="AJ17" s="101"/>
      <c r="AK17" s="40"/>
      <c r="AL17" s="40"/>
      <c r="AM17" s="40"/>
    </row>
    <row r="18" spans="2:39" ht="29.25" customHeight="1" x14ac:dyDescent="0.25">
      <c r="B18" s="117" t="s">
        <v>102</v>
      </c>
      <c r="C18" s="103"/>
      <c r="D18" s="95">
        <f>'1º-EV'!D17</f>
        <v>0</v>
      </c>
      <c r="E18" s="95">
        <f>'1º-EV'!E17</f>
        <v>0</v>
      </c>
      <c r="F18" s="95">
        <f>'1º-EV'!F17</f>
        <v>0</v>
      </c>
      <c r="G18" s="95">
        <f>'1º-EV'!G17</f>
        <v>0</v>
      </c>
      <c r="H18" s="95">
        <f>'1º-EV'!H17</f>
        <v>0</v>
      </c>
      <c r="I18" s="95">
        <f>'1º-EV'!I17</f>
        <v>0</v>
      </c>
      <c r="J18" s="95">
        <f>'1º-EV'!J17</f>
        <v>0</v>
      </c>
      <c r="K18" s="95">
        <f>'1º-EV'!K17</f>
        <v>0</v>
      </c>
      <c r="L18" s="95">
        <f>'1º-EV'!L17</f>
        <v>0</v>
      </c>
      <c r="M18" s="95">
        <f>'1º-EV'!M17</f>
        <v>0</v>
      </c>
      <c r="N18" s="95">
        <f>'1º-EV'!N17</f>
        <v>0</v>
      </c>
      <c r="O18" s="95">
        <f>'1º-EV'!O17</f>
        <v>0</v>
      </c>
      <c r="P18" s="95">
        <f>'1º-EV'!P17</f>
        <v>0</v>
      </c>
      <c r="Q18" s="95">
        <f>'1º-EV'!Q17</f>
        <v>0</v>
      </c>
      <c r="R18" s="95">
        <f>'1º-EV'!R17</f>
        <v>0</v>
      </c>
      <c r="S18" s="95">
        <f>'1º-EV'!S17</f>
        <v>0</v>
      </c>
      <c r="T18" s="95">
        <f>'1º-EV'!T17</f>
        <v>0</v>
      </c>
      <c r="U18" s="95">
        <f>'1º-EV'!U17</f>
        <v>0</v>
      </c>
      <c r="V18" s="95">
        <f>'1º-EV'!X17</f>
        <v>0</v>
      </c>
      <c r="W18" s="95">
        <f>'1º-EV'!AA17</f>
        <v>0</v>
      </c>
      <c r="X18" s="95">
        <f>'1º-EV'!AB17</f>
        <v>0</v>
      </c>
      <c r="Y18" s="95" t="e">
        <f>'1º-EV'!#REF!</f>
        <v>#REF!</v>
      </c>
      <c r="Z18" s="95" t="e">
        <f>'1º-EV'!#REF!</f>
        <v>#REF!</v>
      </c>
      <c r="AA18" s="95" t="e">
        <f>'1º-EV'!#REF!</f>
        <v>#REF!</v>
      </c>
      <c r="AB18" s="95" t="e">
        <f>'1º-EV'!#REF!</f>
        <v>#REF!</v>
      </c>
      <c r="AC18" s="101"/>
      <c r="AD18" s="101"/>
      <c r="AE18" s="101"/>
      <c r="AF18" s="101"/>
      <c r="AG18" s="101"/>
      <c r="AH18" s="101"/>
      <c r="AI18" s="101"/>
      <c r="AJ18" s="101"/>
      <c r="AK18" s="40"/>
      <c r="AL18" s="40"/>
      <c r="AM18" s="40"/>
    </row>
    <row r="19" spans="2:39" ht="20.25" customHeight="1" x14ac:dyDescent="0.25">
      <c r="B19" s="117" t="s">
        <v>102</v>
      </c>
      <c r="C19" s="103"/>
      <c r="D19" s="95">
        <f>'1º-EV'!D18</f>
        <v>0</v>
      </c>
      <c r="E19" s="95">
        <f>'1º-EV'!E18</f>
        <v>0</v>
      </c>
      <c r="F19" s="95">
        <f>'1º-EV'!F18</f>
        <v>0</v>
      </c>
      <c r="G19" s="95">
        <f>'1º-EV'!G18</f>
        <v>0</v>
      </c>
      <c r="H19" s="95">
        <f>'1º-EV'!H18</f>
        <v>0</v>
      </c>
      <c r="I19" s="95">
        <f>'1º-EV'!I18</f>
        <v>0</v>
      </c>
      <c r="J19" s="95">
        <f>'1º-EV'!J18</f>
        <v>0</v>
      </c>
      <c r="K19" s="95">
        <f>'1º-EV'!K18</f>
        <v>0</v>
      </c>
      <c r="L19" s="95">
        <f>'1º-EV'!L18</f>
        <v>0</v>
      </c>
      <c r="M19" s="95">
        <f>'1º-EV'!M18</f>
        <v>0</v>
      </c>
      <c r="N19" s="95">
        <f>'1º-EV'!N18</f>
        <v>0</v>
      </c>
      <c r="O19" s="95">
        <f>'1º-EV'!O18</f>
        <v>0</v>
      </c>
      <c r="P19" s="95">
        <f>'1º-EV'!P18</f>
        <v>0</v>
      </c>
      <c r="Q19" s="95">
        <f>'1º-EV'!Q18</f>
        <v>0</v>
      </c>
      <c r="R19" s="95">
        <f>'1º-EV'!R18</f>
        <v>0</v>
      </c>
      <c r="S19" s="95">
        <f>'1º-EV'!S18</f>
        <v>0</v>
      </c>
      <c r="T19" s="95">
        <f>'1º-EV'!T18</f>
        <v>0</v>
      </c>
      <c r="U19" s="95">
        <f>'1º-EV'!U18</f>
        <v>0</v>
      </c>
      <c r="V19" s="95">
        <f>'1º-EV'!X18</f>
        <v>0</v>
      </c>
      <c r="W19" s="95">
        <f>'1º-EV'!AA18</f>
        <v>0</v>
      </c>
      <c r="X19" s="95">
        <f>'1º-EV'!AB18</f>
        <v>0</v>
      </c>
      <c r="Y19" s="95" t="e">
        <f>'1º-EV'!#REF!</f>
        <v>#REF!</v>
      </c>
      <c r="Z19" s="95" t="e">
        <f>'1º-EV'!#REF!</f>
        <v>#REF!</v>
      </c>
      <c r="AA19" s="95" t="e">
        <f>'1º-EV'!#REF!</f>
        <v>#REF!</v>
      </c>
      <c r="AB19" s="95" t="e">
        <f>'1º-EV'!#REF!</f>
        <v>#REF!</v>
      </c>
      <c r="AC19" s="101"/>
      <c r="AD19" s="101"/>
      <c r="AE19" s="101"/>
      <c r="AF19" s="101"/>
      <c r="AG19" s="101"/>
      <c r="AH19" s="101"/>
      <c r="AI19" s="101"/>
      <c r="AJ19" s="101"/>
      <c r="AK19" s="40"/>
      <c r="AL19" s="40"/>
      <c r="AM19" s="40"/>
    </row>
    <row r="20" spans="2:39" ht="20.25" customHeight="1" x14ac:dyDescent="0.25">
      <c r="B20" s="117" t="s">
        <v>102</v>
      </c>
      <c r="C20" s="103"/>
      <c r="D20" s="95">
        <f>'1º-EV'!D19</f>
        <v>0</v>
      </c>
      <c r="E20" s="95">
        <f>'1º-EV'!E19</f>
        <v>0</v>
      </c>
      <c r="F20" s="95">
        <f>'1º-EV'!F19</f>
        <v>0</v>
      </c>
      <c r="G20" s="95">
        <f>'1º-EV'!G19</f>
        <v>0</v>
      </c>
      <c r="H20" s="95">
        <f>'1º-EV'!H19</f>
        <v>0</v>
      </c>
      <c r="I20" s="95">
        <f>'1º-EV'!I19</f>
        <v>0</v>
      </c>
      <c r="J20" s="95">
        <f>'1º-EV'!J19</f>
        <v>0</v>
      </c>
      <c r="K20" s="95">
        <f>'1º-EV'!K19</f>
        <v>0</v>
      </c>
      <c r="L20" s="95">
        <f>'1º-EV'!L19</f>
        <v>0</v>
      </c>
      <c r="M20" s="95">
        <f>'1º-EV'!M19</f>
        <v>0</v>
      </c>
      <c r="N20" s="95">
        <f>'1º-EV'!N19</f>
        <v>0</v>
      </c>
      <c r="O20" s="95">
        <f>'1º-EV'!O19</f>
        <v>0</v>
      </c>
      <c r="P20" s="95">
        <f>'1º-EV'!P19</f>
        <v>0</v>
      </c>
      <c r="Q20" s="95">
        <f>'1º-EV'!Q19</f>
        <v>0</v>
      </c>
      <c r="R20" s="95">
        <f>'1º-EV'!R19</f>
        <v>0</v>
      </c>
      <c r="S20" s="95">
        <f>'1º-EV'!S19</f>
        <v>0</v>
      </c>
      <c r="T20" s="95">
        <f>'1º-EV'!T19</f>
        <v>0</v>
      </c>
      <c r="U20" s="95">
        <f>'1º-EV'!U19</f>
        <v>0</v>
      </c>
      <c r="V20" s="95">
        <f>'1º-EV'!X19</f>
        <v>0</v>
      </c>
      <c r="W20" s="95">
        <f>'1º-EV'!AA19</f>
        <v>0</v>
      </c>
      <c r="X20" s="95">
        <f>'1º-EV'!AB19</f>
        <v>0</v>
      </c>
      <c r="Y20" s="95" t="e">
        <f>'1º-EV'!#REF!</f>
        <v>#REF!</v>
      </c>
      <c r="Z20" s="95" t="e">
        <f>'1º-EV'!#REF!</f>
        <v>#REF!</v>
      </c>
      <c r="AA20" s="95" t="e">
        <f>'1º-EV'!#REF!</f>
        <v>#REF!</v>
      </c>
      <c r="AB20" s="95" t="e">
        <f>'1º-EV'!#REF!</f>
        <v>#REF!</v>
      </c>
      <c r="AC20" s="101"/>
      <c r="AD20" s="101"/>
      <c r="AE20" s="101"/>
      <c r="AF20" s="101"/>
      <c r="AG20" s="101"/>
      <c r="AH20" s="101"/>
      <c r="AI20" s="101"/>
      <c r="AJ20" s="101"/>
      <c r="AK20" s="40"/>
      <c r="AL20" s="40"/>
      <c r="AM20" s="40"/>
    </row>
    <row r="21" spans="2:39" ht="20.25" customHeight="1" x14ac:dyDescent="0.25">
      <c r="B21" s="117" t="s">
        <v>102</v>
      </c>
      <c r="C21" s="103"/>
      <c r="D21" s="95">
        <f>'1º-EV'!D20</f>
        <v>0</v>
      </c>
      <c r="E21" s="95">
        <f>'1º-EV'!E20</f>
        <v>0</v>
      </c>
      <c r="F21" s="95">
        <f>'1º-EV'!F20</f>
        <v>0</v>
      </c>
      <c r="G21" s="95">
        <f>'1º-EV'!G20</f>
        <v>0</v>
      </c>
      <c r="H21" s="95">
        <f>'1º-EV'!H20</f>
        <v>0</v>
      </c>
      <c r="I21" s="95">
        <f>'1º-EV'!I20</f>
        <v>0</v>
      </c>
      <c r="J21" s="95">
        <f>'1º-EV'!J20</f>
        <v>0</v>
      </c>
      <c r="K21" s="95">
        <f>'1º-EV'!K20</f>
        <v>0</v>
      </c>
      <c r="L21" s="95">
        <f>'1º-EV'!L20</f>
        <v>0</v>
      </c>
      <c r="M21" s="95">
        <f>'1º-EV'!M20</f>
        <v>0</v>
      </c>
      <c r="N21" s="95">
        <f>'1º-EV'!N20</f>
        <v>0</v>
      </c>
      <c r="O21" s="95">
        <f>'1º-EV'!O20</f>
        <v>0</v>
      </c>
      <c r="P21" s="95">
        <f>'1º-EV'!P20</f>
        <v>0</v>
      </c>
      <c r="Q21" s="95">
        <f>'1º-EV'!Q20</f>
        <v>0</v>
      </c>
      <c r="R21" s="95">
        <f>'1º-EV'!R20</f>
        <v>0</v>
      </c>
      <c r="S21" s="95">
        <f>'1º-EV'!S20</f>
        <v>0</v>
      </c>
      <c r="T21" s="95">
        <f>'1º-EV'!T20</f>
        <v>0</v>
      </c>
      <c r="U21" s="95">
        <f>'1º-EV'!U20</f>
        <v>0</v>
      </c>
      <c r="V21" s="95">
        <f>'1º-EV'!X20</f>
        <v>0</v>
      </c>
      <c r="W21" s="95">
        <f>'1º-EV'!AA20</f>
        <v>0</v>
      </c>
      <c r="X21" s="95">
        <f>'1º-EV'!AB20</f>
        <v>0</v>
      </c>
      <c r="Y21" s="95" t="e">
        <f>'1º-EV'!#REF!</f>
        <v>#REF!</v>
      </c>
      <c r="Z21" s="95" t="e">
        <f>'1º-EV'!#REF!</f>
        <v>#REF!</v>
      </c>
      <c r="AA21" s="95" t="e">
        <f>'1º-EV'!#REF!</f>
        <v>#REF!</v>
      </c>
      <c r="AB21" s="95" t="e">
        <f>'1º-EV'!#REF!</f>
        <v>#REF!</v>
      </c>
      <c r="AC21" s="101"/>
      <c r="AD21" s="101"/>
      <c r="AE21" s="101"/>
      <c r="AF21" s="101"/>
      <c r="AG21" s="101"/>
      <c r="AH21" s="101"/>
      <c r="AI21" s="101"/>
      <c r="AJ21" s="101"/>
      <c r="AK21" s="40"/>
      <c r="AL21" s="40"/>
      <c r="AM21" s="40"/>
    </row>
    <row r="22" spans="2:39" ht="20.25" customHeight="1" x14ac:dyDescent="0.25">
      <c r="B22" s="117" t="s">
        <v>102</v>
      </c>
      <c r="C22" s="103"/>
      <c r="D22" s="95">
        <f>'1º-EV'!D21</f>
        <v>0</v>
      </c>
      <c r="E22" s="95">
        <f>'1º-EV'!E21</f>
        <v>0</v>
      </c>
      <c r="F22" s="95">
        <f>'1º-EV'!F21</f>
        <v>0</v>
      </c>
      <c r="G22" s="95">
        <f>'1º-EV'!G21</f>
        <v>0</v>
      </c>
      <c r="H22" s="95">
        <f>'1º-EV'!H21</f>
        <v>0</v>
      </c>
      <c r="I22" s="95">
        <f>'1º-EV'!I21</f>
        <v>0</v>
      </c>
      <c r="J22" s="95">
        <f>'1º-EV'!J21</f>
        <v>0</v>
      </c>
      <c r="K22" s="95">
        <f>'1º-EV'!K21</f>
        <v>0</v>
      </c>
      <c r="L22" s="95">
        <f>'1º-EV'!L21</f>
        <v>0</v>
      </c>
      <c r="M22" s="95">
        <f>'1º-EV'!M21</f>
        <v>0</v>
      </c>
      <c r="N22" s="95">
        <f>'1º-EV'!N21</f>
        <v>0</v>
      </c>
      <c r="O22" s="95">
        <f>'1º-EV'!O21</f>
        <v>0</v>
      </c>
      <c r="P22" s="95">
        <f>'1º-EV'!P21</f>
        <v>0</v>
      </c>
      <c r="Q22" s="95">
        <f>'1º-EV'!Q21</f>
        <v>0</v>
      </c>
      <c r="R22" s="95">
        <f>'1º-EV'!R21</f>
        <v>0</v>
      </c>
      <c r="S22" s="95">
        <f>'1º-EV'!S21</f>
        <v>0</v>
      </c>
      <c r="T22" s="95">
        <f>'1º-EV'!T21</f>
        <v>0</v>
      </c>
      <c r="U22" s="95">
        <f>'1º-EV'!U21</f>
        <v>0</v>
      </c>
      <c r="V22" s="95">
        <f>'1º-EV'!X21</f>
        <v>0</v>
      </c>
      <c r="W22" s="95">
        <f>'1º-EV'!AA21</f>
        <v>0</v>
      </c>
      <c r="X22" s="95">
        <f>'1º-EV'!AB21</f>
        <v>0</v>
      </c>
      <c r="Y22" s="95">
        <f>'1º-EV'!AC21</f>
        <v>0</v>
      </c>
      <c r="Z22" s="95">
        <f>'1º-EV'!AD21</f>
        <v>0</v>
      </c>
      <c r="AA22" s="95">
        <f>'1º-EV'!AE21</f>
        <v>0</v>
      </c>
      <c r="AB22" s="95">
        <f>'1º-EV'!AF21</f>
        <v>0</v>
      </c>
      <c r="AC22" s="101"/>
      <c r="AD22" s="101"/>
      <c r="AE22" s="101"/>
      <c r="AF22" s="101"/>
      <c r="AG22" s="101"/>
      <c r="AH22" s="101"/>
      <c r="AI22" s="101"/>
      <c r="AJ22" s="101"/>
      <c r="AK22" s="40"/>
      <c r="AL22" s="40"/>
      <c r="AM22" s="40"/>
    </row>
    <row r="23" spans="2:39" ht="20.25" customHeight="1" x14ac:dyDescent="0.25">
      <c r="B23" s="117" t="s">
        <v>102</v>
      </c>
      <c r="C23" s="103"/>
      <c r="D23" s="95">
        <f>'1º-EV'!D22</f>
        <v>0</v>
      </c>
      <c r="E23" s="95">
        <f>'1º-EV'!E22</f>
        <v>0</v>
      </c>
      <c r="F23" s="95">
        <f>'1º-EV'!F22</f>
        <v>0</v>
      </c>
      <c r="G23" s="95">
        <f>'1º-EV'!G22</f>
        <v>0</v>
      </c>
      <c r="H23" s="95">
        <f>'1º-EV'!H22</f>
        <v>0</v>
      </c>
      <c r="I23" s="95">
        <f>'1º-EV'!I22</f>
        <v>0</v>
      </c>
      <c r="J23" s="95">
        <f>'1º-EV'!J22</f>
        <v>0</v>
      </c>
      <c r="K23" s="95">
        <f>'1º-EV'!K22</f>
        <v>0</v>
      </c>
      <c r="L23" s="95">
        <f>'1º-EV'!L22</f>
        <v>0</v>
      </c>
      <c r="M23" s="95">
        <f>'1º-EV'!M22</f>
        <v>0</v>
      </c>
      <c r="N23" s="95">
        <f>'1º-EV'!N22</f>
        <v>0</v>
      </c>
      <c r="O23" s="95">
        <f>'1º-EV'!O22</f>
        <v>0</v>
      </c>
      <c r="P23" s="95">
        <f>'1º-EV'!P22</f>
        <v>0</v>
      </c>
      <c r="Q23" s="95">
        <f>'1º-EV'!Q22</f>
        <v>0</v>
      </c>
      <c r="R23" s="95">
        <f>'1º-EV'!R22</f>
        <v>0</v>
      </c>
      <c r="S23" s="95">
        <f>'1º-EV'!S22</f>
        <v>0</v>
      </c>
      <c r="T23" s="95">
        <f>'1º-EV'!T22</f>
        <v>0</v>
      </c>
      <c r="U23" s="95">
        <f>'1º-EV'!U22</f>
        <v>0</v>
      </c>
      <c r="V23" s="95">
        <f>'1º-EV'!X22</f>
        <v>0</v>
      </c>
      <c r="W23" s="95">
        <f>'1º-EV'!AA22</f>
        <v>0</v>
      </c>
      <c r="X23" s="95">
        <f>'1º-EV'!AB22</f>
        <v>0</v>
      </c>
      <c r="Y23" s="95">
        <f>'1º-EV'!AC22</f>
        <v>0</v>
      </c>
      <c r="Z23" s="95">
        <f>'1º-EV'!AD22</f>
        <v>0</v>
      </c>
      <c r="AA23" s="95">
        <f>'1º-EV'!AE22</f>
        <v>0</v>
      </c>
      <c r="AB23" s="95">
        <f>'1º-EV'!AF22</f>
        <v>0</v>
      </c>
      <c r="AC23" s="101"/>
      <c r="AD23" s="101"/>
      <c r="AE23" s="101"/>
      <c r="AF23" s="101"/>
      <c r="AG23" s="101"/>
      <c r="AH23" s="101"/>
      <c r="AI23" s="101"/>
      <c r="AJ23" s="101"/>
      <c r="AK23" s="40"/>
      <c r="AL23" s="40"/>
      <c r="AM23" s="40"/>
    </row>
    <row r="24" spans="2:39" ht="20.25" customHeight="1" x14ac:dyDescent="0.25">
      <c r="B24" s="117" t="s">
        <v>102</v>
      </c>
      <c r="C24" s="103"/>
      <c r="D24" s="95">
        <f>'1º-EV'!D23</f>
        <v>0</v>
      </c>
      <c r="E24" s="95">
        <f>'1º-EV'!E23</f>
        <v>0</v>
      </c>
      <c r="F24" s="95">
        <f>'1º-EV'!F23</f>
        <v>0</v>
      </c>
      <c r="G24" s="95">
        <f>'1º-EV'!G23</f>
        <v>0</v>
      </c>
      <c r="H24" s="95">
        <f>'1º-EV'!H23</f>
        <v>0</v>
      </c>
      <c r="I24" s="95">
        <f>'1º-EV'!I23</f>
        <v>0</v>
      </c>
      <c r="J24" s="95">
        <f>'1º-EV'!J23</f>
        <v>0</v>
      </c>
      <c r="K24" s="95">
        <f>'1º-EV'!K23</f>
        <v>0</v>
      </c>
      <c r="L24" s="95">
        <f>'1º-EV'!L23</f>
        <v>0</v>
      </c>
      <c r="M24" s="95">
        <f>'1º-EV'!M23</f>
        <v>0</v>
      </c>
      <c r="N24" s="95">
        <f>'1º-EV'!N23</f>
        <v>0</v>
      </c>
      <c r="O24" s="95">
        <f>'1º-EV'!O23</f>
        <v>0</v>
      </c>
      <c r="P24" s="95">
        <f>'1º-EV'!P23</f>
        <v>0</v>
      </c>
      <c r="Q24" s="95">
        <f>'1º-EV'!Q23</f>
        <v>0</v>
      </c>
      <c r="R24" s="95">
        <f>'1º-EV'!R23</f>
        <v>0</v>
      </c>
      <c r="S24" s="95">
        <f>'1º-EV'!S23</f>
        <v>0</v>
      </c>
      <c r="T24" s="95">
        <f>'1º-EV'!T23</f>
        <v>0</v>
      </c>
      <c r="U24" s="95">
        <f>'1º-EV'!U23</f>
        <v>0</v>
      </c>
      <c r="V24" s="95">
        <f>'1º-EV'!X23</f>
        <v>0</v>
      </c>
      <c r="W24" s="95">
        <f>'1º-EV'!AA23</f>
        <v>0</v>
      </c>
      <c r="X24" s="95">
        <f>'1º-EV'!AB23</f>
        <v>0</v>
      </c>
      <c r="Y24" s="95">
        <f>'1º-EV'!AC23</f>
        <v>0</v>
      </c>
      <c r="Z24" s="95">
        <f>'1º-EV'!AD23</f>
        <v>0</v>
      </c>
      <c r="AA24" s="95">
        <f>'1º-EV'!AE23</f>
        <v>0</v>
      </c>
      <c r="AB24" s="95">
        <f>'1º-EV'!AF23</f>
        <v>0</v>
      </c>
      <c r="AC24" s="101"/>
      <c r="AD24" s="101"/>
      <c r="AE24" s="101"/>
      <c r="AF24" s="101"/>
      <c r="AG24" s="101"/>
      <c r="AH24" s="101"/>
      <c r="AI24" s="101"/>
      <c r="AJ24" s="101"/>
      <c r="AK24" s="40"/>
      <c r="AL24" s="40"/>
      <c r="AM24" s="40"/>
    </row>
    <row r="25" spans="2:39" ht="20.25" customHeight="1" x14ac:dyDescent="0.25">
      <c r="B25" s="117" t="s">
        <v>102</v>
      </c>
      <c r="C25" s="103"/>
      <c r="D25" s="95">
        <f>'1º-EV'!D24</f>
        <v>0</v>
      </c>
      <c r="E25" s="95">
        <f>'1º-EV'!E24</f>
        <v>0</v>
      </c>
      <c r="F25" s="95">
        <f>'1º-EV'!F24</f>
        <v>0</v>
      </c>
      <c r="G25" s="95">
        <f>'1º-EV'!G24</f>
        <v>0</v>
      </c>
      <c r="H25" s="95">
        <f>'1º-EV'!H24</f>
        <v>0</v>
      </c>
      <c r="I25" s="95">
        <f>'1º-EV'!I24</f>
        <v>0</v>
      </c>
      <c r="J25" s="95">
        <f>'1º-EV'!J24</f>
        <v>0</v>
      </c>
      <c r="K25" s="95">
        <f>'1º-EV'!K24</f>
        <v>0</v>
      </c>
      <c r="L25" s="95">
        <f>'1º-EV'!L24</f>
        <v>0</v>
      </c>
      <c r="M25" s="95">
        <f>'1º-EV'!M24</f>
        <v>0</v>
      </c>
      <c r="N25" s="95">
        <f>'1º-EV'!N24</f>
        <v>0</v>
      </c>
      <c r="O25" s="95">
        <f>'1º-EV'!O24</f>
        <v>0</v>
      </c>
      <c r="P25" s="95">
        <f>'1º-EV'!P24</f>
        <v>0</v>
      </c>
      <c r="Q25" s="95">
        <f>'1º-EV'!Q24</f>
        <v>0</v>
      </c>
      <c r="R25" s="95">
        <f>'1º-EV'!R24</f>
        <v>0</v>
      </c>
      <c r="S25" s="95">
        <f>'1º-EV'!S24</f>
        <v>0</v>
      </c>
      <c r="T25" s="95">
        <f>'1º-EV'!T24</f>
        <v>0</v>
      </c>
      <c r="U25" s="95">
        <f>'1º-EV'!U24</f>
        <v>0</v>
      </c>
      <c r="V25" s="95">
        <f>'1º-EV'!X24</f>
        <v>0</v>
      </c>
      <c r="W25" s="95">
        <f>'1º-EV'!AA24</f>
        <v>0</v>
      </c>
      <c r="X25" s="95">
        <f>'1º-EV'!AB24</f>
        <v>0</v>
      </c>
      <c r="Y25" s="95">
        <f>'1º-EV'!AC24</f>
        <v>0</v>
      </c>
      <c r="Z25" s="95">
        <f>'1º-EV'!AD24</f>
        <v>0</v>
      </c>
      <c r="AA25" s="95">
        <f>'1º-EV'!AE24</f>
        <v>0</v>
      </c>
      <c r="AB25" s="95">
        <f>'1º-EV'!AF24</f>
        <v>0</v>
      </c>
      <c r="AC25" s="101"/>
      <c r="AD25" s="101"/>
      <c r="AE25" s="101"/>
      <c r="AF25" s="101"/>
      <c r="AG25" s="101"/>
      <c r="AH25" s="101"/>
      <c r="AI25" s="101"/>
      <c r="AJ25" s="101"/>
      <c r="AK25" s="40"/>
      <c r="AL25" s="40"/>
      <c r="AM25" s="40"/>
    </row>
    <row r="26" spans="2:39" ht="20.25" customHeight="1" x14ac:dyDescent="0.25">
      <c r="B26" s="117" t="s">
        <v>102</v>
      </c>
      <c r="C26" s="103"/>
      <c r="D26" s="95">
        <f>'1º-EV'!D25</f>
        <v>0</v>
      </c>
      <c r="E26" s="95">
        <f>'1º-EV'!E25</f>
        <v>0</v>
      </c>
      <c r="F26" s="95">
        <f>'1º-EV'!F25</f>
        <v>0</v>
      </c>
      <c r="G26" s="95">
        <f>'1º-EV'!G25</f>
        <v>0</v>
      </c>
      <c r="H26" s="95">
        <f>'1º-EV'!H25</f>
        <v>0</v>
      </c>
      <c r="I26" s="95">
        <f>'1º-EV'!I25</f>
        <v>0</v>
      </c>
      <c r="J26" s="95">
        <f>'1º-EV'!J25</f>
        <v>0</v>
      </c>
      <c r="K26" s="95">
        <f>'1º-EV'!K25</f>
        <v>0</v>
      </c>
      <c r="L26" s="95">
        <f>'1º-EV'!L25</f>
        <v>0</v>
      </c>
      <c r="M26" s="95">
        <f>'1º-EV'!M25</f>
        <v>0</v>
      </c>
      <c r="N26" s="95">
        <f>'1º-EV'!N25</f>
        <v>0</v>
      </c>
      <c r="O26" s="95">
        <f>'1º-EV'!O25</f>
        <v>0</v>
      </c>
      <c r="P26" s="95">
        <f>'1º-EV'!P25</f>
        <v>0</v>
      </c>
      <c r="Q26" s="95">
        <f>'1º-EV'!Q25</f>
        <v>0</v>
      </c>
      <c r="R26" s="95">
        <f>'1º-EV'!R25</f>
        <v>0</v>
      </c>
      <c r="S26" s="95">
        <f>'1º-EV'!S25</f>
        <v>0</v>
      </c>
      <c r="T26" s="95">
        <f>'1º-EV'!T25</f>
        <v>0</v>
      </c>
      <c r="U26" s="95">
        <f>'1º-EV'!U25</f>
        <v>0</v>
      </c>
      <c r="V26" s="95">
        <f>'1º-EV'!X25</f>
        <v>0</v>
      </c>
      <c r="W26" s="95">
        <f>'1º-EV'!AA25</f>
        <v>0</v>
      </c>
      <c r="X26" s="95">
        <f>'1º-EV'!AB25</f>
        <v>0</v>
      </c>
      <c r="Y26" s="95">
        <f>'1º-EV'!AC25</f>
        <v>0</v>
      </c>
      <c r="Z26" s="95">
        <f>'1º-EV'!AD25</f>
        <v>0</v>
      </c>
      <c r="AA26" s="95">
        <f>'1º-EV'!AE25</f>
        <v>0</v>
      </c>
      <c r="AB26" s="95">
        <f>'1º-EV'!AF25</f>
        <v>0</v>
      </c>
      <c r="AC26" s="101"/>
      <c r="AD26" s="101"/>
      <c r="AE26" s="101"/>
      <c r="AF26" s="101"/>
      <c r="AG26" s="101"/>
      <c r="AH26" s="101"/>
      <c r="AI26" s="101"/>
      <c r="AJ26" s="101"/>
      <c r="AK26" s="40"/>
      <c r="AL26" s="40"/>
      <c r="AM26" s="40"/>
    </row>
    <row r="27" spans="2:39" ht="20.25" customHeight="1" x14ac:dyDescent="0.25">
      <c r="B27" s="117" t="s">
        <v>102</v>
      </c>
      <c r="C27" s="103"/>
      <c r="D27" s="95">
        <f>'1º-EV'!D26</f>
        <v>0</v>
      </c>
      <c r="E27" s="95">
        <f>'1º-EV'!E26</f>
        <v>0</v>
      </c>
      <c r="F27" s="95">
        <f>'1º-EV'!F26</f>
        <v>0</v>
      </c>
      <c r="G27" s="95">
        <f>'1º-EV'!G26</f>
        <v>0</v>
      </c>
      <c r="H27" s="95">
        <f>'1º-EV'!H26</f>
        <v>0</v>
      </c>
      <c r="I27" s="95">
        <f>'1º-EV'!I26</f>
        <v>0</v>
      </c>
      <c r="J27" s="95">
        <f>'1º-EV'!J26</f>
        <v>0</v>
      </c>
      <c r="K27" s="95">
        <f>'1º-EV'!K26</f>
        <v>0</v>
      </c>
      <c r="L27" s="95">
        <f>'1º-EV'!L26</f>
        <v>0</v>
      </c>
      <c r="M27" s="95">
        <f>'1º-EV'!M26</f>
        <v>0</v>
      </c>
      <c r="N27" s="95">
        <f>'1º-EV'!N26</f>
        <v>0</v>
      </c>
      <c r="O27" s="95">
        <f>'1º-EV'!O26</f>
        <v>0</v>
      </c>
      <c r="P27" s="95">
        <f>'1º-EV'!P26</f>
        <v>0</v>
      </c>
      <c r="Q27" s="95">
        <f>'1º-EV'!Q26</f>
        <v>0</v>
      </c>
      <c r="R27" s="95">
        <f>'1º-EV'!R26</f>
        <v>0</v>
      </c>
      <c r="S27" s="95">
        <f>'1º-EV'!S26</f>
        <v>0</v>
      </c>
      <c r="T27" s="95">
        <f>'1º-EV'!T26</f>
        <v>0</v>
      </c>
      <c r="U27" s="95">
        <f>'1º-EV'!U26</f>
        <v>0</v>
      </c>
      <c r="V27" s="95">
        <f>'1º-EV'!X26</f>
        <v>0</v>
      </c>
      <c r="W27" s="95">
        <f>'1º-EV'!AA26</f>
        <v>0</v>
      </c>
      <c r="X27" s="95">
        <f>'1º-EV'!AB26</f>
        <v>0</v>
      </c>
      <c r="Y27" s="95">
        <f>'1º-EV'!AC26</f>
        <v>0</v>
      </c>
      <c r="Z27" s="95">
        <f>'1º-EV'!AD26</f>
        <v>0</v>
      </c>
      <c r="AA27" s="95">
        <f>'1º-EV'!AE26</f>
        <v>0</v>
      </c>
      <c r="AB27" s="95">
        <f>'1º-EV'!AF26</f>
        <v>0</v>
      </c>
      <c r="AC27" s="101"/>
      <c r="AD27" s="101"/>
      <c r="AE27" s="101"/>
      <c r="AF27" s="101"/>
      <c r="AG27" s="101"/>
      <c r="AH27" s="101"/>
      <c r="AI27" s="101"/>
      <c r="AJ27" s="101"/>
      <c r="AK27" s="40"/>
      <c r="AL27" s="40"/>
      <c r="AM27" s="40"/>
    </row>
    <row r="28" spans="2:39" ht="20.25" customHeight="1" x14ac:dyDescent="0.25">
      <c r="B28" s="117" t="s">
        <v>102</v>
      </c>
      <c r="C28" s="103"/>
      <c r="D28" s="95">
        <f>'1º-EV'!D27</f>
        <v>0</v>
      </c>
      <c r="E28" s="95">
        <f>'1º-EV'!E27</f>
        <v>0</v>
      </c>
      <c r="F28" s="95">
        <f>'1º-EV'!F27</f>
        <v>0</v>
      </c>
      <c r="G28" s="95">
        <f>'1º-EV'!G27</f>
        <v>0</v>
      </c>
      <c r="H28" s="95">
        <f>'1º-EV'!H27</f>
        <v>0</v>
      </c>
      <c r="I28" s="95">
        <f>'1º-EV'!I27</f>
        <v>0</v>
      </c>
      <c r="J28" s="95">
        <f>'1º-EV'!J27</f>
        <v>0</v>
      </c>
      <c r="K28" s="95">
        <f>'1º-EV'!K27</f>
        <v>0</v>
      </c>
      <c r="L28" s="95">
        <f>'1º-EV'!L27</f>
        <v>0</v>
      </c>
      <c r="M28" s="95">
        <f>'1º-EV'!M27</f>
        <v>0</v>
      </c>
      <c r="N28" s="95">
        <f>'1º-EV'!N27</f>
        <v>0</v>
      </c>
      <c r="O28" s="95">
        <f>'1º-EV'!O27</f>
        <v>0</v>
      </c>
      <c r="P28" s="95">
        <f>'1º-EV'!P27</f>
        <v>0</v>
      </c>
      <c r="Q28" s="95">
        <f>'1º-EV'!Q27</f>
        <v>0</v>
      </c>
      <c r="R28" s="95">
        <f>'1º-EV'!R27</f>
        <v>0</v>
      </c>
      <c r="S28" s="95">
        <f>'1º-EV'!S27</f>
        <v>0</v>
      </c>
      <c r="T28" s="95">
        <f>'1º-EV'!T27</f>
        <v>0</v>
      </c>
      <c r="U28" s="95">
        <f>'1º-EV'!U27</f>
        <v>0</v>
      </c>
      <c r="V28" s="95">
        <f>'1º-EV'!X27</f>
        <v>0</v>
      </c>
      <c r="W28" s="95">
        <f>'1º-EV'!AA27</f>
        <v>0</v>
      </c>
      <c r="X28" s="95">
        <f>'1º-EV'!AB27</f>
        <v>0</v>
      </c>
      <c r="Y28" s="95">
        <f>'1º-EV'!AC27</f>
        <v>0</v>
      </c>
      <c r="Z28" s="95">
        <f>'1º-EV'!AD27</f>
        <v>0</v>
      </c>
      <c r="AA28" s="95">
        <f>'1º-EV'!AE27</f>
        <v>0</v>
      </c>
      <c r="AB28" s="95">
        <f>'1º-EV'!AF27</f>
        <v>0</v>
      </c>
      <c r="AC28" s="101"/>
      <c r="AD28" s="101"/>
      <c r="AE28" s="101"/>
      <c r="AF28" s="101"/>
      <c r="AG28" s="101"/>
      <c r="AH28" s="101"/>
      <c r="AI28" s="101"/>
      <c r="AJ28" s="101"/>
      <c r="AK28" s="40"/>
      <c r="AL28" s="40"/>
      <c r="AM28" s="40"/>
    </row>
    <row r="29" spans="2:39" ht="20.25" customHeight="1" x14ac:dyDescent="0.25">
      <c r="B29" s="117" t="s">
        <v>102</v>
      </c>
      <c r="C29" s="103"/>
      <c r="D29" s="95">
        <f>'1º-EV'!D28</f>
        <v>0</v>
      </c>
      <c r="E29" s="95">
        <f>'1º-EV'!E28</f>
        <v>0</v>
      </c>
      <c r="F29" s="95">
        <f>'1º-EV'!F28</f>
        <v>0</v>
      </c>
      <c r="G29" s="95">
        <f>'1º-EV'!G28</f>
        <v>0</v>
      </c>
      <c r="H29" s="95">
        <f>'1º-EV'!H28</f>
        <v>0</v>
      </c>
      <c r="I29" s="95">
        <f>'1º-EV'!I28</f>
        <v>0</v>
      </c>
      <c r="J29" s="95">
        <f>'1º-EV'!J28</f>
        <v>0</v>
      </c>
      <c r="K29" s="95">
        <f>'1º-EV'!K28</f>
        <v>0</v>
      </c>
      <c r="L29" s="95">
        <f>'1º-EV'!L28</f>
        <v>0</v>
      </c>
      <c r="M29" s="95">
        <f>'1º-EV'!M28</f>
        <v>0</v>
      </c>
      <c r="N29" s="95">
        <f>'1º-EV'!N28</f>
        <v>0</v>
      </c>
      <c r="O29" s="95">
        <f>'1º-EV'!O28</f>
        <v>0</v>
      </c>
      <c r="P29" s="95">
        <f>'1º-EV'!P28</f>
        <v>0</v>
      </c>
      <c r="Q29" s="95">
        <f>'1º-EV'!Q28</f>
        <v>0</v>
      </c>
      <c r="R29" s="95">
        <f>'1º-EV'!R28</f>
        <v>0</v>
      </c>
      <c r="S29" s="95">
        <f>'1º-EV'!S28</f>
        <v>0</v>
      </c>
      <c r="T29" s="95">
        <f>'1º-EV'!T28</f>
        <v>0</v>
      </c>
      <c r="U29" s="95">
        <f>'1º-EV'!U28</f>
        <v>0</v>
      </c>
      <c r="V29" s="95">
        <f>'1º-EV'!X28</f>
        <v>0</v>
      </c>
      <c r="W29" s="95">
        <f>'1º-EV'!AA28</f>
        <v>0</v>
      </c>
      <c r="X29" s="95">
        <f>'1º-EV'!AB28</f>
        <v>0</v>
      </c>
      <c r="Y29" s="95">
        <f>'1º-EV'!AC28</f>
        <v>0</v>
      </c>
      <c r="Z29" s="95">
        <f>'1º-EV'!AD28</f>
        <v>0</v>
      </c>
      <c r="AA29" s="95">
        <f>'1º-EV'!AE28</f>
        <v>0</v>
      </c>
      <c r="AB29" s="95">
        <f>'1º-EV'!AF28</f>
        <v>0</v>
      </c>
      <c r="AC29" s="101"/>
      <c r="AD29" s="101"/>
      <c r="AE29" s="101"/>
      <c r="AF29" s="101"/>
      <c r="AG29" s="101"/>
      <c r="AH29" s="101"/>
      <c r="AI29" s="101"/>
      <c r="AJ29" s="101"/>
      <c r="AK29" s="40"/>
      <c r="AL29" s="40"/>
      <c r="AM29" s="40"/>
    </row>
    <row r="30" spans="2:39" ht="20.25" customHeight="1" x14ac:dyDescent="0.25">
      <c r="B30" s="117" t="s">
        <v>102</v>
      </c>
      <c r="C30" s="103"/>
      <c r="D30" s="95">
        <f>'1º-EV'!D29</f>
        <v>0</v>
      </c>
      <c r="E30" s="95">
        <f>'1º-EV'!E29</f>
        <v>0</v>
      </c>
      <c r="F30" s="95">
        <f>'1º-EV'!F29</f>
        <v>0</v>
      </c>
      <c r="G30" s="95">
        <f>'1º-EV'!G29</f>
        <v>0</v>
      </c>
      <c r="H30" s="95">
        <f>'1º-EV'!H29</f>
        <v>0</v>
      </c>
      <c r="I30" s="95">
        <f>'1º-EV'!I29</f>
        <v>0</v>
      </c>
      <c r="J30" s="95">
        <f>'1º-EV'!J29</f>
        <v>0</v>
      </c>
      <c r="K30" s="95">
        <f>'1º-EV'!K29</f>
        <v>0</v>
      </c>
      <c r="L30" s="95">
        <f>'1º-EV'!L29</f>
        <v>0</v>
      </c>
      <c r="M30" s="95">
        <f>'1º-EV'!M29</f>
        <v>0</v>
      </c>
      <c r="N30" s="95">
        <f>'1º-EV'!N29</f>
        <v>0</v>
      </c>
      <c r="O30" s="95">
        <f>'1º-EV'!O29</f>
        <v>0</v>
      </c>
      <c r="P30" s="95">
        <f>'1º-EV'!P29</f>
        <v>0</v>
      </c>
      <c r="Q30" s="95">
        <f>'1º-EV'!Q29</f>
        <v>0</v>
      </c>
      <c r="R30" s="95">
        <f>'1º-EV'!R29</f>
        <v>0</v>
      </c>
      <c r="S30" s="95">
        <f>'1º-EV'!S29</f>
        <v>0</v>
      </c>
      <c r="T30" s="95">
        <f>'1º-EV'!T29</f>
        <v>0</v>
      </c>
      <c r="U30" s="95">
        <f>'1º-EV'!U29</f>
        <v>0</v>
      </c>
      <c r="V30" s="95">
        <f>'1º-EV'!X29</f>
        <v>0</v>
      </c>
      <c r="W30" s="95">
        <f>'1º-EV'!AA29</f>
        <v>0</v>
      </c>
      <c r="X30" s="95">
        <f>'1º-EV'!AB29</f>
        <v>0</v>
      </c>
      <c r="Y30" s="95">
        <f>'1º-EV'!AC29</f>
        <v>0</v>
      </c>
      <c r="Z30" s="95">
        <f>'1º-EV'!AD29</f>
        <v>0</v>
      </c>
      <c r="AA30" s="95">
        <f>'1º-EV'!AE29</f>
        <v>0</v>
      </c>
      <c r="AB30" s="95">
        <f>'1º-EV'!AF29</f>
        <v>0</v>
      </c>
      <c r="AC30" s="101"/>
      <c r="AD30" s="101"/>
      <c r="AE30" s="101"/>
      <c r="AF30" s="101"/>
      <c r="AG30" s="101"/>
      <c r="AH30" s="101"/>
      <c r="AI30" s="101"/>
      <c r="AJ30" s="101"/>
      <c r="AK30" s="40"/>
      <c r="AL30" s="40"/>
      <c r="AM30" s="40"/>
    </row>
    <row r="31" spans="2:39" ht="20.25" customHeight="1" x14ac:dyDescent="0.25">
      <c r="B31" s="117" t="s">
        <v>102</v>
      </c>
      <c r="C31" s="103"/>
      <c r="D31" s="95">
        <f>'1º-EV'!D30</f>
        <v>0</v>
      </c>
      <c r="E31" s="95">
        <f>'1º-EV'!E30</f>
        <v>0</v>
      </c>
      <c r="F31" s="95">
        <f>'1º-EV'!F30</f>
        <v>0</v>
      </c>
      <c r="G31" s="95">
        <f>'1º-EV'!G30</f>
        <v>0</v>
      </c>
      <c r="H31" s="95">
        <f>'1º-EV'!H30</f>
        <v>0</v>
      </c>
      <c r="I31" s="95">
        <f>'1º-EV'!I30</f>
        <v>0</v>
      </c>
      <c r="J31" s="95">
        <f>'1º-EV'!J30</f>
        <v>0</v>
      </c>
      <c r="K31" s="95">
        <f>'1º-EV'!K30</f>
        <v>0</v>
      </c>
      <c r="L31" s="95">
        <f>'1º-EV'!L30</f>
        <v>0</v>
      </c>
      <c r="M31" s="95">
        <f>'1º-EV'!M30</f>
        <v>0</v>
      </c>
      <c r="N31" s="95">
        <f>'1º-EV'!N30</f>
        <v>0</v>
      </c>
      <c r="O31" s="95">
        <f>'1º-EV'!O30</f>
        <v>0</v>
      </c>
      <c r="P31" s="95">
        <f>'1º-EV'!P30</f>
        <v>0</v>
      </c>
      <c r="Q31" s="95">
        <f>'1º-EV'!Q30</f>
        <v>0</v>
      </c>
      <c r="R31" s="95">
        <f>'1º-EV'!R30</f>
        <v>0</v>
      </c>
      <c r="S31" s="95">
        <f>'1º-EV'!S30</f>
        <v>0</v>
      </c>
      <c r="T31" s="95">
        <f>'1º-EV'!T30</f>
        <v>0</v>
      </c>
      <c r="U31" s="95">
        <f>'1º-EV'!U30</f>
        <v>0</v>
      </c>
      <c r="V31" s="95">
        <f>'1º-EV'!X30</f>
        <v>0</v>
      </c>
      <c r="W31" s="95">
        <f>'1º-EV'!AA30</f>
        <v>0</v>
      </c>
      <c r="X31" s="95">
        <f>'1º-EV'!AB30</f>
        <v>0</v>
      </c>
      <c r="Y31" s="95">
        <f>'1º-EV'!AC30</f>
        <v>0</v>
      </c>
      <c r="Z31" s="95">
        <f>'1º-EV'!AD30</f>
        <v>0</v>
      </c>
      <c r="AA31" s="95">
        <f>'1º-EV'!AE30</f>
        <v>0</v>
      </c>
      <c r="AB31" s="95">
        <f>'1º-EV'!AF30</f>
        <v>0</v>
      </c>
      <c r="AC31" s="101"/>
      <c r="AD31" s="101"/>
      <c r="AE31" s="101"/>
      <c r="AF31" s="101"/>
      <c r="AG31" s="101"/>
      <c r="AH31" s="101"/>
      <c r="AI31" s="101"/>
      <c r="AJ31" s="101"/>
      <c r="AK31" s="40"/>
      <c r="AL31" s="40"/>
      <c r="AM31" s="40"/>
    </row>
    <row r="32" spans="2:39" ht="20.25" customHeight="1" x14ac:dyDescent="0.25">
      <c r="B32" s="117" t="s">
        <v>102</v>
      </c>
      <c r="C32" s="104"/>
      <c r="D32" s="95">
        <f>'1º-EV'!D31</f>
        <v>0</v>
      </c>
      <c r="E32" s="95">
        <f>'1º-EV'!E31</f>
        <v>0</v>
      </c>
      <c r="F32" s="95">
        <f>'1º-EV'!F31</f>
        <v>0</v>
      </c>
      <c r="G32" s="95">
        <f>'1º-EV'!G31</f>
        <v>0</v>
      </c>
      <c r="H32" s="95">
        <f>'1º-EV'!H31</f>
        <v>0</v>
      </c>
      <c r="I32" s="95">
        <f>'1º-EV'!I31</f>
        <v>0</v>
      </c>
      <c r="J32" s="95">
        <f>'1º-EV'!J31</f>
        <v>0</v>
      </c>
      <c r="K32" s="95">
        <f>'1º-EV'!K31</f>
        <v>0</v>
      </c>
      <c r="L32" s="95">
        <f>'1º-EV'!L31</f>
        <v>0</v>
      </c>
      <c r="M32" s="95">
        <f>'1º-EV'!M31</f>
        <v>0</v>
      </c>
      <c r="N32" s="95">
        <f>'1º-EV'!N31</f>
        <v>0</v>
      </c>
      <c r="O32" s="95">
        <f>'1º-EV'!O31</f>
        <v>0</v>
      </c>
      <c r="P32" s="95">
        <f>'1º-EV'!P31</f>
        <v>0</v>
      </c>
      <c r="Q32" s="95">
        <f>'1º-EV'!Q31</f>
        <v>0</v>
      </c>
      <c r="R32" s="95">
        <f>'1º-EV'!R31</f>
        <v>0</v>
      </c>
      <c r="S32" s="95">
        <f>'1º-EV'!S31</f>
        <v>0</v>
      </c>
      <c r="T32" s="95">
        <f>'1º-EV'!T31</f>
        <v>0</v>
      </c>
      <c r="U32" s="95">
        <f>'1º-EV'!U31</f>
        <v>0</v>
      </c>
      <c r="V32" s="95">
        <f>'1º-EV'!X31</f>
        <v>0</v>
      </c>
      <c r="W32" s="95">
        <f>'1º-EV'!AA31</f>
        <v>0</v>
      </c>
      <c r="X32" s="95">
        <f>'1º-EV'!AB31</f>
        <v>0</v>
      </c>
      <c r="Y32" s="95">
        <f>'1º-EV'!AC31</f>
        <v>0</v>
      </c>
      <c r="Z32" s="95">
        <f>'1º-EV'!AD31</f>
        <v>0</v>
      </c>
      <c r="AA32" s="95">
        <f>'1º-EV'!AE31</f>
        <v>0</v>
      </c>
      <c r="AB32" s="95">
        <f>'1º-EV'!AF31</f>
        <v>0</v>
      </c>
      <c r="AC32" s="101"/>
      <c r="AD32" s="101"/>
      <c r="AE32" s="101"/>
      <c r="AF32" s="101"/>
      <c r="AG32" s="101"/>
      <c r="AH32" s="101"/>
      <c r="AI32" s="101"/>
      <c r="AJ32" s="101"/>
      <c r="AK32" s="40"/>
      <c r="AL32" s="40"/>
      <c r="AM32" s="40"/>
    </row>
    <row r="33" spans="2:39" ht="26.25" customHeight="1" x14ac:dyDescent="0.25">
      <c r="B33" s="117" t="s">
        <v>102</v>
      </c>
      <c r="C33" s="133"/>
      <c r="D33" s="95">
        <f>'2º-EV'!D17</f>
        <v>0</v>
      </c>
      <c r="E33" s="95">
        <f>'2º-EV'!E17</f>
        <v>0</v>
      </c>
      <c r="F33" s="95">
        <f>'2º-EV'!F17</f>
        <v>0</v>
      </c>
      <c r="G33" s="95">
        <f>'2º-EV'!G17</f>
        <v>0</v>
      </c>
      <c r="H33" s="95">
        <f>'2º-EV'!H17</f>
        <v>0</v>
      </c>
      <c r="I33" s="95">
        <f>'2º-EV'!I17</f>
        <v>0</v>
      </c>
      <c r="J33" s="95">
        <f>'2º-EV'!J17</f>
        <v>0</v>
      </c>
      <c r="K33" s="95">
        <f>'2º-EV'!K17</f>
        <v>0</v>
      </c>
      <c r="L33" s="95">
        <f>'2º-EV'!L17</f>
        <v>0</v>
      </c>
      <c r="M33" s="95">
        <f>'2º-EV'!M17</f>
        <v>0</v>
      </c>
      <c r="N33" s="95">
        <f>'2º-EV'!N17</f>
        <v>0</v>
      </c>
      <c r="O33" s="95">
        <f>'2º-EV'!O17</f>
        <v>0</v>
      </c>
      <c r="P33" s="95">
        <f>'2º-EV'!P17</f>
        <v>0</v>
      </c>
      <c r="Q33" s="95">
        <f>'2º-EV'!Q17</f>
        <v>0</v>
      </c>
      <c r="R33" s="95">
        <f>'2º-EV'!R17</f>
        <v>0</v>
      </c>
      <c r="S33" s="95">
        <f>'2º-EV'!S17</f>
        <v>0</v>
      </c>
      <c r="T33" s="95">
        <f>'2º-EV'!T17</f>
        <v>0</v>
      </c>
      <c r="U33" s="95">
        <f>'2º-EV'!U17</f>
        <v>0</v>
      </c>
      <c r="V33" s="95">
        <f>'2º-EV'!V17</f>
        <v>0</v>
      </c>
      <c r="W33" s="95">
        <f>'2º-EV'!W17</f>
        <v>0</v>
      </c>
      <c r="X33" s="95">
        <f>'2º-EV'!X17</f>
        <v>0</v>
      </c>
      <c r="Y33" s="95">
        <f>'2º-EV'!Y17</f>
        <v>0</v>
      </c>
      <c r="Z33" s="95">
        <f>'2º-EV'!Z17</f>
        <v>0</v>
      </c>
      <c r="AA33" s="95">
        <f>'2º-EV'!AA17</f>
        <v>0</v>
      </c>
      <c r="AB33" s="95">
        <f>'2º-EV'!AB17</f>
        <v>0</v>
      </c>
      <c r="AC33" s="101"/>
      <c r="AD33" s="101"/>
      <c r="AE33" s="101"/>
      <c r="AF33" s="101"/>
      <c r="AG33" s="101"/>
      <c r="AH33" s="101"/>
      <c r="AI33" s="101"/>
      <c r="AJ33" s="101"/>
      <c r="AK33" s="40"/>
      <c r="AL33" s="40"/>
      <c r="AM33" s="40"/>
    </row>
    <row r="34" spans="2:39" ht="20.25" customHeight="1" x14ac:dyDescent="0.25">
      <c r="B34" s="117" t="s">
        <v>102</v>
      </c>
      <c r="C34" s="133"/>
      <c r="D34" s="95">
        <f>'2º-EV'!D18</f>
        <v>0</v>
      </c>
      <c r="E34" s="95">
        <f>'2º-EV'!E18</f>
        <v>0</v>
      </c>
      <c r="F34" s="95">
        <f>'2º-EV'!F18</f>
        <v>0</v>
      </c>
      <c r="G34" s="95">
        <f>'2º-EV'!G18</f>
        <v>0</v>
      </c>
      <c r="H34" s="95">
        <f>'2º-EV'!H18</f>
        <v>0</v>
      </c>
      <c r="I34" s="95">
        <f>'2º-EV'!I18</f>
        <v>0</v>
      </c>
      <c r="J34" s="95">
        <f>'2º-EV'!J18</f>
        <v>0</v>
      </c>
      <c r="K34" s="95">
        <f>'2º-EV'!K18</f>
        <v>0</v>
      </c>
      <c r="L34" s="95">
        <f>'2º-EV'!L18</f>
        <v>0</v>
      </c>
      <c r="M34" s="95">
        <f>'2º-EV'!M18</f>
        <v>0</v>
      </c>
      <c r="N34" s="95">
        <f>'2º-EV'!N18</f>
        <v>0</v>
      </c>
      <c r="O34" s="95">
        <f>'2º-EV'!O18</f>
        <v>0</v>
      </c>
      <c r="P34" s="95">
        <f>'2º-EV'!P18</f>
        <v>0</v>
      </c>
      <c r="Q34" s="95">
        <f>'2º-EV'!Q18</f>
        <v>0</v>
      </c>
      <c r="R34" s="95">
        <f>'2º-EV'!R18</f>
        <v>0</v>
      </c>
      <c r="S34" s="95">
        <f>'2º-EV'!S18</f>
        <v>0</v>
      </c>
      <c r="T34" s="95">
        <f>'2º-EV'!T18</f>
        <v>0</v>
      </c>
      <c r="U34" s="95">
        <f>'2º-EV'!U18</f>
        <v>0</v>
      </c>
      <c r="V34" s="95">
        <f>'2º-EV'!V18</f>
        <v>0</v>
      </c>
      <c r="W34" s="95">
        <f>'2º-EV'!W18</f>
        <v>0</v>
      </c>
      <c r="X34" s="95">
        <f>'2º-EV'!X18</f>
        <v>0</v>
      </c>
      <c r="Y34" s="95">
        <f>'2º-EV'!Y18</f>
        <v>0</v>
      </c>
      <c r="Z34" s="95">
        <f>'2º-EV'!Z18</f>
        <v>0</v>
      </c>
      <c r="AA34" s="95">
        <f>'2º-EV'!AA18</f>
        <v>0</v>
      </c>
      <c r="AB34" s="95">
        <f>'2º-EV'!AB18</f>
        <v>0</v>
      </c>
      <c r="AC34" s="101"/>
      <c r="AD34" s="101"/>
      <c r="AE34" s="101"/>
      <c r="AF34" s="101"/>
      <c r="AG34" s="101"/>
      <c r="AH34" s="101"/>
      <c r="AI34" s="101"/>
      <c r="AJ34" s="101"/>
      <c r="AK34" s="40"/>
      <c r="AL34" s="40"/>
      <c r="AM34" s="40"/>
    </row>
    <row r="35" spans="2:39" ht="20.25" customHeight="1" x14ac:dyDescent="0.25">
      <c r="B35" s="117" t="s">
        <v>102</v>
      </c>
      <c r="C35" s="133"/>
      <c r="D35" s="95">
        <f>'2º-EV'!D19</f>
        <v>0</v>
      </c>
      <c r="E35" s="95">
        <f>'2º-EV'!E19</f>
        <v>0</v>
      </c>
      <c r="F35" s="95">
        <f>'2º-EV'!F19</f>
        <v>0</v>
      </c>
      <c r="G35" s="95">
        <f>'2º-EV'!G19</f>
        <v>0</v>
      </c>
      <c r="H35" s="95">
        <f>'2º-EV'!H19</f>
        <v>0</v>
      </c>
      <c r="I35" s="95">
        <f>'2º-EV'!I19</f>
        <v>0</v>
      </c>
      <c r="J35" s="95">
        <f>'2º-EV'!J19</f>
        <v>0</v>
      </c>
      <c r="K35" s="95">
        <f>'2º-EV'!K19</f>
        <v>0</v>
      </c>
      <c r="L35" s="95">
        <f>'2º-EV'!L19</f>
        <v>0</v>
      </c>
      <c r="M35" s="95">
        <f>'2º-EV'!M19</f>
        <v>0</v>
      </c>
      <c r="N35" s="95">
        <f>'2º-EV'!N19</f>
        <v>0</v>
      </c>
      <c r="O35" s="95">
        <f>'2º-EV'!O19</f>
        <v>0</v>
      </c>
      <c r="P35" s="95">
        <f>'2º-EV'!P19</f>
        <v>0</v>
      </c>
      <c r="Q35" s="95">
        <f>'2º-EV'!Q19</f>
        <v>0</v>
      </c>
      <c r="R35" s="95">
        <f>'2º-EV'!R19</f>
        <v>0</v>
      </c>
      <c r="S35" s="95">
        <f>'2º-EV'!S19</f>
        <v>0</v>
      </c>
      <c r="T35" s="95">
        <f>'2º-EV'!T19</f>
        <v>0</v>
      </c>
      <c r="U35" s="95">
        <f>'2º-EV'!U19</f>
        <v>0</v>
      </c>
      <c r="V35" s="95">
        <f>'2º-EV'!V19</f>
        <v>0</v>
      </c>
      <c r="W35" s="95">
        <f>'2º-EV'!W19</f>
        <v>0</v>
      </c>
      <c r="X35" s="95">
        <f>'2º-EV'!X19</f>
        <v>0</v>
      </c>
      <c r="Y35" s="95">
        <f>'2º-EV'!Y19</f>
        <v>0</v>
      </c>
      <c r="Z35" s="95">
        <f>'2º-EV'!Z19</f>
        <v>0</v>
      </c>
      <c r="AA35" s="95">
        <f>'2º-EV'!AA19</f>
        <v>0</v>
      </c>
      <c r="AB35" s="95">
        <f>'2º-EV'!AB19</f>
        <v>0</v>
      </c>
      <c r="AC35" s="101"/>
      <c r="AD35" s="101"/>
      <c r="AE35" s="101"/>
      <c r="AF35" s="101"/>
      <c r="AG35" s="101"/>
      <c r="AH35" s="101"/>
      <c r="AI35" s="101"/>
      <c r="AJ35" s="101"/>
      <c r="AK35" s="40"/>
      <c r="AL35" s="40"/>
      <c r="AM35" s="40"/>
    </row>
    <row r="36" spans="2:39" ht="26.25" customHeight="1" x14ac:dyDescent="0.25">
      <c r="B36" s="117" t="s">
        <v>102</v>
      </c>
      <c r="C36" s="133"/>
      <c r="D36" s="95">
        <f>'2º-EV'!D20</f>
        <v>0</v>
      </c>
      <c r="E36" s="95">
        <f>'2º-EV'!E20</f>
        <v>0</v>
      </c>
      <c r="F36" s="95">
        <f>'2º-EV'!F20</f>
        <v>0</v>
      </c>
      <c r="G36" s="95">
        <f>'2º-EV'!G20</f>
        <v>0</v>
      </c>
      <c r="H36" s="95">
        <f>'2º-EV'!H20</f>
        <v>0</v>
      </c>
      <c r="I36" s="95">
        <f>'2º-EV'!I20</f>
        <v>0</v>
      </c>
      <c r="J36" s="95">
        <f>'2º-EV'!J20</f>
        <v>0</v>
      </c>
      <c r="K36" s="95">
        <f>'2º-EV'!K20</f>
        <v>0</v>
      </c>
      <c r="L36" s="95">
        <f>'2º-EV'!L20</f>
        <v>0</v>
      </c>
      <c r="M36" s="95">
        <f>'2º-EV'!M20</f>
        <v>0</v>
      </c>
      <c r="N36" s="95">
        <f>'2º-EV'!N20</f>
        <v>0</v>
      </c>
      <c r="O36" s="95">
        <f>'2º-EV'!O20</f>
        <v>0</v>
      </c>
      <c r="P36" s="95">
        <f>'2º-EV'!P20</f>
        <v>0</v>
      </c>
      <c r="Q36" s="95">
        <f>'2º-EV'!Q20</f>
        <v>0</v>
      </c>
      <c r="R36" s="95">
        <f>'2º-EV'!R20</f>
        <v>0</v>
      </c>
      <c r="S36" s="95">
        <f>'2º-EV'!S20</f>
        <v>0</v>
      </c>
      <c r="T36" s="95">
        <f>'2º-EV'!T20</f>
        <v>0</v>
      </c>
      <c r="U36" s="95">
        <f>'2º-EV'!U20</f>
        <v>0</v>
      </c>
      <c r="V36" s="95">
        <f>'2º-EV'!V20</f>
        <v>0</v>
      </c>
      <c r="W36" s="95">
        <f>'2º-EV'!W20</f>
        <v>0</v>
      </c>
      <c r="X36" s="95">
        <f>'2º-EV'!X20</f>
        <v>0</v>
      </c>
      <c r="Y36" s="95">
        <f>'2º-EV'!Y20</f>
        <v>0</v>
      </c>
      <c r="Z36" s="95">
        <f>'2º-EV'!Z20</f>
        <v>0</v>
      </c>
      <c r="AA36" s="95">
        <f>'2º-EV'!AA20</f>
        <v>0</v>
      </c>
      <c r="AB36" s="95">
        <f>'2º-EV'!AB20</f>
        <v>0</v>
      </c>
      <c r="AC36" s="101"/>
      <c r="AD36" s="101"/>
      <c r="AE36" s="101"/>
      <c r="AF36" s="101"/>
      <c r="AG36" s="101"/>
      <c r="AH36" s="101"/>
      <c r="AI36" s="101"/>
      <c r="AJ36" s="101"/>
      <c r="AK36" s="40"/>
      <c r="AL36" s="40"/>
      <c r="AM36" s="40"/>
    </row>
    <row r="37" spans="2:39" ht="45" customHeight="1" x14ac:dyDescent="0.25">
      <c r="B37" s="117" t="s">
        <v>102</v>
      </c>
      <c r="C37" s="133"/>
      <c r="D37" s="95">
        <f>'2º-EV'!D21</f>
        <v>0</v>
      </c>
      <c r="E37" s="95">
        <f>'2º-EV'!E21</f>
        <v>0</v>
      </c>
      <c r="F37" s="95">
        <f>'2º-EV'!F21</f>
        <v>0</v>
      </c>
      <c r="G37" s="95">
        <f>'2º-EV'!G21</f>
        <v>0</v>
      </c>
      <c r="H37" s="95">
        <f>'2º-EV'!H21</f>
        <v>0</v>
      </c>
      <c r="I37" s="95">
        <f>'2º-EV'!I21</f>
        <v>0</v>
      </c>
      <c r="J37" s="95">
        <f>'2º-EV'!J21</f>
        <v>0</v>
      </c>
      <c r="K37" s="95">
        <f>'2º-EV'!K21</f>
        <v>0</v>
      </c>
      <c r="L37" s="95">
        <f>'2º-EV'!L21</f>
        <v>0</v>
      </c>
      <c r="M37" s="95">
        <f>'2º-EV'!M21</f>
        <v>0</v>
      </c>
      <c r="N37" s="95">
        <f>'2º-EV'!N21</f>
        <v>0</v>
      </c>
      <c r="O37" s="95">
        <f>'2º-EV'!O21</f>
        <v>0</v>
      </c>
      <c r="P37" s="95">
        <f>'2º-EV'!P21</f>
        <v>0</v>
      </c>
      <c r="Q37" s="95">
        <f>'2º-EV'!Q21</f>
        <v>0</v>
      </c>
      <c r="R37" s="95">
        <f>'2º-EV'!R21</f>
        <v>0</v>
      </c>
      <c r="S37" s="95">
        <f>'2º-EV'!S21</f>
        <v>0</v>
      </c>
      <c r="T37" s="95">
        <f>'2º-EV'!T21</f>
        <v>0</v>
      </c>
      <c r="U37" s="95">
        <f>'2º-EV'!U21</f>
        <v>0</v>
      </c>
      <c r="V37" s="95">
        <f>'2º-EV'!V21</f>
        <v>0</v>
      </c>
      <c r="W37" s="95">
        <f>'2º-EV'!W21</f>
        <v>0</v>
      </c>
      <c r="X37" s="95">
        <f>'2º-EV'!X21</f>
        <v>0</v>
      </c>
      <c r="Y37" s="95">
        <f>'2º-EV'!Y21</f>
        <v>0</v>
      </c>
      <c r="Z37" s="95">
        <f>'2º-EV'!Z21</f>
        <v>0</v>
      </c>
      <c r="AA37" s="95">
        <f>'2º-EV'!AA21</f>
        <v>0</v>
      </c>
      <c r="AB37" s="95">
        <f>'2º-EV'!AB21</f>
        <v>0</v>
      </c>
      <c r="AC37" s="101"/>
      <c r="AD37" s="101"/>
      <c r="AE37" s="101"/>
      <c r="AF37" s="101"/>
      <c r="AG37" s="101"/>
      <c r="AH37" s="101"/>
      <c r="AI37" s="101"/>
      <c r="AJ37" s="101"/>
      <c r="AK37" s="40"/>
      <c r="AL37" s="40"/>
      <c r="AM37" s="40"/>
    </row>
    <row r="38" spans="2:39" ht="29.25" customHeight="1" x14ac:dyDescent="0.25">
      <c r="B38" s="117" t="s">
        <v>102</v>
      </c>
      <c r="C38" s="133"/>
      <c r="D38" s="95">
        <f>'2º-EV'!D22</f>
        <v>0</v>
      </c>
      <c r="E38" s="95">
        <f>'2º-EV'!E22</f>
        <v>0</v>
      </c>
      <c r="F38" s="95">
        <f>'2º-EV'!F22</f>
        <v>0</v>
      </c>
      <c r="G38" s="95">
        <f>'2º-EV'!G22</f>
        <v>0</v>
      </c>
      <c r="H38" s="95">
        <f>'2º-EV'!H22</f>
        <v>0</v>
      </c>
      <c r="I38" s="95">
        <f>'2º-EV'!I22</f>
        <v>0</v>
      </c>
      <c r="J38" s="95">
        <f>'2º-EV'!J22</f>
        <v>0</v>
      </c>
      <c r="K38" s="95">
        <f>'2º-EV'!K22</f>
        <v>0</v>
      </c>
      <c r="L38" s="95">
        <f>'2º-EV'!L22</f>
        <v>0</v>
      </c>
      <c r="M38" s="95">
        <f>'2º-EV'!M22</f>
        <v>0</v>
      </c>
      <c r="N38" s="95">
        <f>'2º-EV'!N22</f>
        <v>0</v>
      </c>
      <c r="O38" s="95">
        <f>'2º-EV'!O22</f>
        <v>0</v>
      </c>
      <c r="P38" s="95">
        <f>'2º-EV'!P22</f>
        <v>0</v>
      </c>
      <c r="Q38" s="95">
        <f>'2º-EV'!Q22</f>
        <v>0</v>
      </c>
      <c r="R38" s="95">
        <f>'2º-EV'!R22</f>
        <v>0</v>
      </c>
      <c r="S38" s="95">
        <f>'2º-EV'!S22</f>
        <v>0</v>
      </c>
      <c r="T38" s="95">
        <f>'2º-EV'!T22</f>
        <v>0</v>
      </c>
      <c r="U38" s="95">
        <f>'2º-EV'!U22</f>
        <v>0</v>
      </c>
      <c r="V38" s="95">
        <f>'2º-EV'!V22</f>
        <v>0</v>
      </c>
      <c r="W38" s="95">
        <f>'2º-EV'!W22</f>
        <v>0</v>
      </c>
      <c r="X38" s="95">
        <f>'2º-EV'!X22</f>
        <v>0</v>
      </c>
      <c r="Y38" s="95">
        <f>'2º-EV'!Y22</f>
        <v>0</v>
      </c>
      <c r="Z38" s="95">
        <f>'2º-EV'!Z22</f>
        <v>0</v>
      </c>
      <c r="AA38" s="95">
        <f>'2º-EV'!AA22</f>
        <v>0</v>
      </c>
      <c r="AB38" s="95">
        <f>'2º-EV'!AB22</f>
        <v>0</v>
      </c>
      <c r="AC38" s="101"/>
      <c r="AD38" s="101"/>
      <c r="AE38" s="101"/>
      <c r="AF38" s="101"/>
      <c r="AG38" s="101"/>
      <c r="AH38" s="101"/>
      <c r="AI38" s="101"/>
      <c r="AJ38" s="101"/>
      <c r="AK38" s="40"/>
      <c r="AL38" s="40"/>
      <c r="AM38" s="40"/>
    </row>
    <row r="39" spans="2:39" ht="26.25" customHeight="1" x14ac:dyDescent="0.25">
      <c r="B39" s="117" t="s">
        <v>102</v>
      </c>
      <c r="C39" s="133"/>
      <c r="D39" s="95">
        <f>'2º-EV'!D23</f>
        <v>0</v>
      </c>
      <c r="E39" s="95">
        <f>'2º-EV'!E23</f>
        <v>0</v>
      </c>
      <c r="F39" s="95">
        <f>'2º-EV'!F23</f>
        <v>0</v>
      </c>
      <c r="G39" s="95">
        <f>'2º-EV'!G23</f>
        <v>0</v>
      </c>
      <c r="H39" s="95">
        <f>'2º-EV'!H23</f>
        <v>0</v>
      </c>
      <c r="I39" s="95">
        <f>'2º-EV'!I23</f>
        <v>0</v>
      </c>
      <c r="J39" s="95">
        <f>'2º-EV'!J23</f>
        <v>0</v>
      </c>
      <c r="K39" s="95">
        <f>'2º-EV'!K23</f>
        <v>0</v>
      </c>
      <c r="L39" s="95">
        <f>'2º-EV'!L23</f>
        <v>0</v>
      </c>
      <c r="M39" s="95">
        <f>'2º-EV'!M23</f>
        <v>0</v>
      </c>
      <c r="N39" s="95">
        <f>'2º-EV'!N23</f>
        <v>0</v>
      </c>
      <c r="O39" s="95">
        <f>'2º-EV'!O23</f>
        <v>0</v>
      </c>
      <c r="P39" s="95">
        <f>'2º-EV'!P23</f>
        <v>0</v>
      </c>
      <c r="Q39" s="95">
        <f>'2º-EV'!Q23</f>
        <v>0</v>
      </c>
      <c r="R39" s="95">
        <f>'2º-EV'!R23</f>
        <v>0</v>
      </c>
      <c r="S39" s="95">
        <f>'2º-EV'!S23</f>
        <v>0</v>
      </c>
      <c r="T39" s="95">
        <f>'2º-EV'!T23</f>
        <v>0</v>
      </c>
      <c r="U39" s="95">
        <f>'2º-EV'!U23</f>
        <v>0</v>
      </c>
      <c r="V39" s="95">
        <f>'2º-EV'!V23</f>
        <v>0</v>
      </c>
      <c r="W39" s="95">
        <f>'2º-EV'!W23</f>
        <v>0</v>
      </c>
      <c r="X39" s="95">
        <f>'2º-EV'!X23</f>
        <v>0</v>
      </c>
      <c r="Y39" s="95">
        <f>'2º-EV'!Y23</f>
        <v>0</v>
      </c>
      <c r="Z39" s="95">
        <f>'2º-EV'!Z23</f>
        <v>0</v>
      </c>
      <c r="AA39" s="95">
        <f>'2º-EV'!AA23</f>
        <v>0</v>
      </c>
      <c r="AB39" s="95">
        <f>'2º-EV'!AB23</f>
        <v>0</v>
      </c>
      <c r="AC39" s="101"/>
      <c r="AD39" s="101"/>
      <c r="AE39" s="101"/>
      <c r="AF39" s="101"/>
      <c r="AG39" s="101"/>
      <c r="AH39" s="101"/>
      <c r="AI39" s="101"/>
      <c r="AJ39" s="101"/>
      <c r="AK39" s="40"/>
      <c r="AL39" s="40"/>
      <c r="AM39" s="40"/>
    </row>
    <row r="40" spans="2:39" ht="27.75" customHeight="1" x14ac:dyDescent="0.25">
      <c r="B40" s="117" t="s">
        <v>102</v>
      </c>
      <c r="C40" s="133"/>
      <c r="D40" s="95">
        <f>'2º-EV'!D24</f>
        <v>0</v>
      </c>
      <c r="E40" s="95">
        <f>'2º-EV'!E24</f>
        <v>0</v>
      </c>
      <c r="F40" s="95">
        <f>'2º-EV'!F24</f>
        <v>0</v>
      </c>
      <c r="G40" s="95">
        <f>'2º-EV'!G24</f>
        <v>0</v>
      </c>
      <c r="H40" s="95">
        <f>'2º-EV'!H24</f>
        <v>0</v>
      </c>
      <c r="I40" s="95">
        <f>'2º-EV'!I24</f>
        <v>0</v>
      </c>
      <c r="J40" s="95">
        <f>'2º-EV'!J24</f>
        <v>0</v>
      </c>
      <c r="K40" s="95">
        <f>'2º-EV'!K24</f>
        <v>0</v>
      </c>
      <c r="L40" s="95">
        <f>'2º-EV'!L24</f>
        <v>0</v>
      </c>
      <c r="M40" s="95">
        <f>'2º-EV'!M24</f>
        <v>0</v>
      </c>
      <c r="N40" s="95">
        <f>'2º-EV'!N24</f>
        <v>0</v>
      </c>
      <c r="O40" s="95">
        <f>'2º-EV'!O24</f>
        <v>0</v>
      </c>
      <c r="P40" s="95">
        <f>'2º-EV'!P24</f>
        <v>0</v>
      </c>
      <c r="Q40" s="95">
        <f>'2º-EV'!Q24</f>
        <v>0</v>
      </c>
      <c r="R40" s="95">
        <f>'2º-EV'!R24</f>
        <v>0</v>
      </c>
      <c r="S40" s="95">
        <f>'2º-EV'!S24</f>
        <v>0</v>
      </c>
      <c r="T40" s="95">
        <f>'2º-EV'!T24</f>
        <v>0</v>
      </c>
      <c r="U40" s="95">
        <f>'2º-EV'!U24</f>
        <v>0</v>
      </c>
      <c r="V40" s="95">
        <f>'2º-EV'!V24</f>
        <v>0</v>
      </c>
      <c r="W40" s="95">
        <f>'2º-EV'!W24</f>
        <v>0</v>
      </c>
      <c r="X40" s="95">
        <f>'2º-EV'!X24</f>
        <v>0</v>
      </c>
      <c r="Y40" s="95">
        <f>'2º-EV'!Y24</f>
        <v>0</v>
      </c>
      <c r="Z40" s="95">
        <f>'2º-EV'!Z24</f>
        <v>0</v>
      </c>
      <c r="AA40" s="95">
        <f>'2º-EV'!AA24</f>
        <v>0</v>
      </c>
      <c r="AB40" s="95">
        <f>'2º-EV'!AB24</f>
        <v>0</v>
      </c>
      <c r="AC40" s="101"/>
      <c r="AD40" s="101"/>
      <c r="AE40" s="101"/>
      <c r="AF40" s="101"/>
      <c r="AG40" s="101"/>
      <c r="AH40" s="101"/>
      <c r="AI40" s="101"/>
      <c r="AJ40" s="101"/>
      <c r="AK40" s="40"/>
      <c r="AL40" s="40"/>
      <c r="AM40" s="40"/>
    </row>
    <row r="41" spans="2:39" ht="29.25" customHeight="1" x14ac:dyDescent="0.25">
      <c r="B41" s="117" t="s">
        <v>102</v>
      </c>
      <c r="C41" s="133"/>
      <c r="D41" s="95">
        <f>'2º-EV'!D25</f>
        <v>0</v>
      </c>
      <c r="E41" s="95">
        <f>'2º-EV'!E25</f>
        <v>0</v>
      </c>
      <c r="F41" s="95">
        <f>'2º-EV'!F25</f>
        <v>0</v>
      </c>
      <c r="G41" s="95">
        <f>'2º-EV'!G25</f>
        <v>0</v>
      </c>
      <c r="H41" s="95">
        <f>'2º-EV'!H25</f>
        <v>0</v>
      </c>
      <c r="I41" s="95">
        <f>'2º-EV'!I25</f>
        <v>0</v>
      </c>
      <c r="J41" s="95">
        <f>'2º-EV'!J25</f>
        <v>0</v>
      </c>
      <c r="K41" s="95">
        <f>'2º-EV'!K25</f>
        <v>0</v>
      </c>
      <c r="L41" s="95">
        <f>'2º-EV'!L25</f>
        <v>0</v>
      </c>
      <c r="M41" s="95">
        <f>'2º-EV'!M25</f>
        <v>0</v>
      </c>
      <c r="N41" s="95">
        <f>'2º-EV'!N25</f>
        <v>0</v>
      </c>
      <c r="O41" s="95">
        <f>'2º-EV'!O25</f>
        <v>0</v>
      </c>
      <c r="P41" s="95">
        <f>'2º-EV'!P25</f>
        <v>0</v>
      </c>
      <c r="Q41" s="95">
        <f>'2º-EV'!Q25</f>
        <v>0</v>
      </c>
      <c r="R41" s="95">
        <f>'2º-EV'!R25</f>
        <v>0</v>
      </c>
      <c r="S41" s="95">
        <f>'2º-EV'!S25</f>
        <v>0</v>
      </c>
      <c r="T41" s="95">
        <f>'2º-EV'!T25</f>
        <v>0</v>
      </c>
      <c r="U41" s="95">
        <f>'2º-EV'!U25</f>
        <v>0</v>
      </c>
      <c r="V41" s="95">
        <f>'2º-EV'!V25</f>
        <v>0</v>
      </c>
      <c r="W41" s="95">
        <f>'2º-EV'!W25</f>
        <v>0</v>
      </c>
      <c r="X41" s="95">
        <f>'2º-EV'!X25</f>
        <v>0</v>
      </c>
      <c r="Y41" s="95">
        <f>'2º-EV'!Y25</f>
        <v>0</v>
      </c>
      <c r="Z41" s="95">
        <f>'2º-EV'!Z25</f>
        <v>0</v>
      </c>
      <c r="AA41" s="95">
        <f>'2º-EV'!AA25</f>
        <v>0</v>
      </c>
      <c r="AB41" s="95">
        <f>'2º-EV'!AB25</f>
        <v>0</v>
      </c>
      <c r="AC41" s="101"/>
      <c r="AD41" s="101"/>
      <c r="AE41" s="101"/>
      <c r="AF41" s="101"/>
      <c r="AG41" s="101"/>
      <c r="AH41" s="101"/>
      <c r="AI41" s="101"/>
      <c r="AJ41" s="101"/>
      <c r="AK41" s="40"/>
      <c r="AL41" s="40"/>
      <c r="AM41" s="40"/>
    </row>
    <row r="42" spans="2:39" ht="20.25" customHeight="1" x14ac:dyDescent="0.25">
      <c r="B42" s="117" t="s">
        <v>102</v>
      </c>
      <c r="C42" s="133"/>
      <c r="D42" s="95">
        <f>'2º-EV'!D26</f>
        <v>0</v>
      </c>
      <c r="E42" s="95">
        <f>'2º-EV'!E26</f>
        <v>0</v>
      </c>
      <c r="F42" s="95">
        <f>'2º-EV'!F26</f>
        <v>0</v>
      </c>
      <c r="G42" s="95">
        <f>'2º-EV'!G26</f>
        <v>0</v>
      </c>
      <c r="H42" s="95">
        <f>'2º-EV'!H26</f>
        <v>0</v>
      </c>
      <c r="I42" s="95">
        <f>'2º-EV'!I26</f>
        <v>0</v>
      </c>
      <c r="J42" s="95">
        <f>'2º-EV'!J26</f>
        <v>0</v>
      </c>
      <c r="K42" s="95">
        <f>'2º-EV'!K26</f>
        <v>0</v>
      </c>
      <c r="L42" s="95">
        <f>'2º-EV'!L26</f>
        <v>0</v>
      </c>
      <c r="M42" s="95">
        <f>'2º-EV'!M26</f>
        <v>0</v>
      </c>
      <c r="N42" s="95">
        <f>'2º-EV'!N26</f>
        <v>0</v>
      </c>
      <c r="O42" s="95">
        <f>'2º-EV'!O26</f>
        <v>0</v>
      </c>
      <c r="P42" s="95">
        <f>'2º-EV'!P26</f>
        <v>0</v>
      </c>
      <c r="Q42" s="95">
        <f>'2º-EV'!Q26</f>
        <v>0</v>
      </c>
      <c r="R42" s="95">
        <f>'2º-EV'!R26</f>
        <v>0</v>
      </c>
      <c r="S42" s="95">
        <f>'2º-EV'!S26</f>
        <v>0</v>
      </c>
      <c r="T42" s="95">
        <f>'2º-EV'!T26</f>
        <v>0</v>
      </c>
      <c r="U42" s="95">
        <f>'2º-EV'!U26</f>
        <v>0</v>
      </c>
      <c r="V42" s="95">
        <f>'2º-EV'!V26</f>
        <v>0</v>
      </c>
      <c r="W42" s="95">
        <f>'2º-EV'!W26</f>
        <v>0</v>
      </c>
      <c r="X42" s="95">
        <f>'2º-EV'!X26</f>
        <v>0</v>
      </c>
      <c r="Y42" s="95">
        <f>'2º-EV'!Y26</f>
        <v>0</v>
      </c>
      <c r="Z42" s="95">
        <f>'2º-EV'!Z26</f>
        <v>0</v>
      </c>
      <c r="AA42" s="95">
        <f>'2º-EV'!AA26</f>
        <v>0</v>
      </c>
      <c r="AB42" s="95">
        <f>'2º-EV'!AB26</f>
        <v>0</v>
      </c>
      <c r="AC42" s="101"/>
      <c r="AD42" s="101"/>
      <c r="AE42" s="101"/>
      <c r="AF42" s="101"/>
      <c r="AG42" s="101"/>
      <c r="AH42" s="101"/>
      <c r="AI42" s="101"/>
      <c r="AJ42" s="101"/>
      <c r="AK42" s="40"/>
      <c r="AL42" s="40"/>
      <c r="AM42" s="40"/>
    </row>
    <row r="43" spans="2:39" ht="20.25" customHeight="1" x14ac:dyDescent="0.25">
      <c r="B43" s="117" t="s">
        <v>102</v>
      </c>
      <c r="C43" s="133"/>
      <c r="D43" s="95">
        <f>'2º-EV'!D27</f>
        <v>0</v>
      </c>
      <c r="E43" s="95">
        <f>'2º-EV'!E27</f>
        <v>0</v>
      </c>
      <c r="F43" s="95">
        <f>'2º-EV'!F27</f>
        <v>0</v>
      </c>
      <c r="G43" s="95">
        <f>'2º-EV'!G27</f>
        <v>0</v>
      </c>
      <c r="H43" s="95">
        <f>'2º-EV'!H27</f>
        <v>0</v>
      </c>
      <c r="I43" s="95">
        <f>'2º-EV'!I27</f>
        <v>0</v>
      </c>
      <c r="J43" s="95">
        <f>'2º-EV'!J27</f>
        <v>0</v>
      </c>
      <c r="K43" s="95">
        <f>'2º-EV'!K27</f>
        <v>0</v>
      </c>
      <c r="L43" s="95">
        <f>'2º-EV'!L27</f>
        <v>0</v>
      </c>
      <c r="M43" s="95">
        <f>'2º-EV'!M27</f>
        <v>0</v>
      </c>
      <c r="N43" s="95">
        <f>'2º-EV'!N27</f>
        <v>0</v>
      </c>
      <c r="O43" s="95">
        <f>'2º-EV'!O27</f>
        <v>0</v>
      </c>
      <c r="P43" s="95">
        <f>'2º-EV'!P27</f>
        <v>0</v>
      </c>
      <c r="Q43" s="95">
        <f>'2º-EV'!Q27</f>
        <v>0</v>
      </c>
      <c r="R43" s="95">
        <f>'2º-EV'!R27</f>
        <v>0</v>
      </c>
      <c r="S43" s="95">
        <f>'2º-EV'!S27</f>
        <v>0</v>
      </c>
      <c r="T43" s="95">
        <f>'2º-EV'!T27</f>
        <v>0</v>
      </c>
      <c r="U43" s="95">
        <f>'2º-EV'!U27</f>
        <v>0</v>
      </c>
      <c r="V43" s="95">
        <f>'2º-EV'!V27</f>
        <v>0</v>
      </c>
      <c r="W43" s="95">
        <f>'2º-EV'!W27</f>
        <v>0</v>
      </c>
      <c r="X43" s="95">
        <f>'2º-EV'!X27</f>
        <v>0</v>
      </c>
      <c r="Y43" s="95">
        <f>'2º-EV'!Y27</f>
        <v>0</v>
      </c>
      <c r="Z43" s="95">
        <f>'2º-EV'!Z27</f>
        <v>0</v>
      </c>
      <c r="AA43" s="95">
        <f>'2º-EV'!AA27</f>
        <v>0</v>
      </c>
      <c r="AB43" s="95">
        <f>'2º-EV'!AB27</f>
        <v>0</v>
      </c>
      <c r="AC43" s="101"/>
      <c r="AD43" s="101"/>
      <c r="AE43" s="101"/>
      <c r="AF43" s="101"/>
      <c r="AG43" s="101"/>
      <c r="AH43" s="101"/>
      <c r="AI43" s="101"/>
      <c r="AJ43" s="101"/>
      <c r="AK43" s="40"/>
      <c r="AL43" s="40"/>
      <c r="AM43" s="40"/>
    </row>
    <row r="44" spans="2:39" ht="27" customHeight="1" x14ac:dyDescent="0.25">
      <c r="B44" s="117" t="s">
        <v>102</v>
      </c>
      <c r="C44" s="133"/>
      <c r="D44" s="95">
        <f>'2º-EV'!D28</f>
        <v>0</v>
      </c>
      <c r="E44" s="95">
        <f>'2º-EV'!E28</f>
        <v>0</v>
      </c>
      <c r="F44" s="95">
        <f>'2º-EV'!F28</f>
        <v>0</v>
      </c>
      <c r="G44" s="95">
        <f>'2º-EV'!G28</f>
        <v>0</v>
      </c>
      <c r="H44" s="95">
        <f>'2º-EV'!H28</f>
        <v>0</v>
      </c>
      <c r="I44" s="95">
        <f>'2º-EV'!I28</f>
        <v>0</v>
      </c>
      <c r="J44" s="95">
        <f>'2º-EV'!J28</f>
        <v>0</v>
      </c>
      <c r="K44" s="95">
        <f>'2º-EV'!K28</f>
        <v>0</v>
      </c>
      <c r="L44" s="95">
        <f>'2º-EV'!L28</f>
        <v>0</v>
      </c>
      <c r="M44" s="95">
        <f>'2º-EV'!M28</f>
        <v>0</v>
      </c>
      <c r="N44" s="95">
        <f>'2º-EV'!N28</f>
        <v>0</v>
      </c>
      <c r="O44" s="95">
        <f>'2º-EV'!O28</f>
        <v>0</v>
      </c>
      <c r="P44" s="95">
        <f>'2º-EV'!P28</f>
        <v>0</v>
      </c>
      <c r="Q44" s="95">
        <f>'2º-EV'!Q28</f>
        <v>0</v>
      </c>
      <c r="R44" s="95">
        <f>'2º-EV'!R28</f>
        <v>0</v>
      </c>
      <c r="S44" s="95">
        <f>'2º-EV'!S28</f>
        <v>0</v>
      </c>
      <c r="T44" s="95">
        <f>'2º-EV'!T28</f>
        <v>0</v>
      </c>
      <c r="U44" s="95">
        <f>'2º-EV'!U28</f>
        <v>0</v>
      </c>
      <c r="V44" s="95">
        <f>'2º-EV'!V28</f>
        <v>0</v>
      </c>
      <c r="W44" s="95">
        <f>'2º-EV'!W28</f>
        <v>0</v>
      </c>
      <c r="X44" s="95">
        <f>'2º-EV'!X28</f>
        <v>0</v>
      </c>
      <c r="Y44" s="95">
        <f>'2º-EV'!Y28</f>
        <v>0</v>
      </c>
      <c r="Z44" s="95">
        <f>'2º-EV'!Z28</f>
        <v>0</v>
      </c>
      <c r="AA44" s="95">
        <f>'2º-EV'!AA28</f>
        <v>0</v>
      </c>
      <c r="AB44" s="95">
        <f>'2º-EV'!AB28</f>
        <v>0</v>
      </c>
      <c r="AC44" s="101"/>
      <c r="AD44" s="101"/>
      <c r="AE44" s="101"/>
      <c r="AF44" s="101"/>
      <c r="AG44" s="101"/>
      <c r="AH44" s="101"/>
      <c r="AI44" s="101"/>
      <c r="AJ44" s="101"/>
      <c r="AK44" s="40"/>
      <c r="AL44" s="40"/>
      <c r="AM44" s="40"/>
    </row>
    <row r="45" spans="2:39" ht="29.25" customHeight="1" x14ac:dyDescent="0.25">
      <c r="B45" s="117" t="s">
        <v>102</v>
      </c>
      <c r="C45" s="133"/>
      <c r="D45" s="95">
        <f>'2º-EV'!D29</f>
        <v>0</v>
      </c>
      <c r="E45" s="95">
        <f>'2º-EV'!E29</f>
        <v>0</v>
      </c>
      <c r="F45" s="95">
        <f>'2º-EV'!F29</f>
        <v>0</v>
      </c>
      <c r="G45" s="95">
        <f>'2º-EV'!G29</f>
        <v>0</v>
      </c>
      <c r="H45" s="95">
        <f>'2º-EV'!H29</f>
        <v>0</v>
      </c>
      <c r="I45" s="95">
        <f>'2º-EV'!I29</f>
        <v>0</v>
      </c>
      <c r="J45" s="95">
        <f>'2º-EV'!J29</f>
        <v>0</v>
      </c>
      <c r="K45" s="95">
        <f>'2º-EV'!K29</f>
        <v>0</v>
      </c>
      <c r="L45" s="95">
        <f>'2º-EV'!L29</f>
        <v>0</v>
      </c>
      <c r="M45" s="95">
        <f>'2º-EV'!M29</f>
        <v>0</v>
      </c>
      <c r="N45" s="95">
        <f>'2º-EV'!N29</f>
        <v>0</v>
      </c>
      <c r="O45" s="95">
        <f>'2º-EV'!O29</f>
        <v>0</v>
      </c>
      <c r="P45" s="95">
        <f>'2º-EV'!P29</f>
        <v>0</v>
      </c>
      <c r="Q45" s="95">
        <f>'2º-EV'!Q29</f>
        <v>0</v>
      </c>
      <c r="R45" s="95">
        <f>'2º-EV'!R29</f>
        <v>0</v>
      </c>
      <c r="S45" s="95">
        <f>'2º-EV'!S29</f>
        <v>0</v>
      </c>
      <c r="T45" s="95">
        <f>'2º-EV'!T29</f>
        <v>0</v>
      </c>
      <c r="U45" s="95">
        <f>'2º-EV'!U29</f>
        <v>0</v>
      </c>
      <c r="V45" s="95">
        <f>'2º-EV'!V29</f>
        <v>0</v>
      </c>
      <c r="W45" s="95">
        <f>'2º-EV'!W29</f>
        <v>0</v>
      </c>
      <c r="X45" s="95">
        <f>'2º-EV'!X29</f>
        <v>0</v>
      </c>
      <c r="Y45" s="95">
        <f>'2º-EV'!Y29</f>
        <v>0</v>
      </c>
      <c r="Z45" s="95">
        <f>'2º-EV'!Z29</f>
        <v>0</v>
      </c>
      <c r="AA45" s="95">
        <f>'2º-EV'!AA29</f>
        <v>0</v>
      </c>
      <c r="AB45" s="95">
        <f>'2º-EV'!AB29</f>
        <v>0</v>
      </c>
      <c r="AC45" s="101"/>
      <c r="AD45" s="101"/>
      <c r="AE45" s="101"/>
      <c r="AF45" s="101"/>
      <c r="AG45" s="101"/>
      <c r="AH45" s="101"/>
      <c r="AI45" s="101"/>
      <c r="AJ45" s="101"/>
      <c r="AK45" s="40"/>
      <c r="AL45" s="40"/>
      <c r="AM45" s="40"/>
    </row>
    <row r="46" spans="2:39" ht="27" customHeight="1" x14ac:dyDescent="0.25">
      <c r="B46" s="117" t="s">
        <v>102</v>
      </c>
      <c r="C46" s="133"/>
      <c r="D46" s="95">
        <f>'2º-EV'!D30</f>
        <v>0</v>
      </c>
      <c r="E46" s="95">
        <f>'2º-EV'!E30</f>
        <v>0</v>
      </c>
      <c r="F46" s="95">
        <f>'2º-EV'!F30</f>
        <v>0</v>
      </c>
      <c r="G46" s="95">
        <f>'2º-EV'!G30</f>
        <v>0</v>
      </c>
      <c r="H46" s="95">
        <f>'2º-EV'!H30</f>
        <v>0</v>
      </c>
      <c r="I46" s="95">
        <f>'2º-EV'!I30</f>
        <v>0</v>
      </c>
      <c r="J46" s="95">
        <f>'2º-EV'!J30</f>
        <v>0</v>
      </c>
      <c r="K46" s="95">
        <f>'2º-EV'!K30</f>
        <v>0</v>
      </c>
      <c r="L46" s="95">
        <f>'2º-EV'!L30</f>
        <v>0</v>
      </c>
      <c r="M46" s="95">
        <f>'2º-EV'!M30</f>
        <v>0</v>
      </c>
      <c r="N46" s="95">
        <f>'2º-EV'!N30</f>
        <v>0</v>
      </c>
      <c r="O46" s="95">
        <f>'2º-EV'!O30</f>
        <v>0</v>
      </c>
      <c r="P46" s="95">
        <f>'2º-EV'!P30</f>
        <v>0</v>
      </c>
      <c r="Q46" s="95">
        <f>'2º-EV'!Q30</f>
        <v>0</v>
      </c>
      <c r="R46" s="95">
        <f>'2º-EV'!R30</f>
        <v>0</v>
      </c>
      <c r="S46" s="95">
        <f>'2º-EV'!S30</f>
        <v>0</v>
      </c>
      <c r="T46" s="95">
        <f>'2º-EV'!T30</f>
        <v>0</v>
      </c>
      <c r="U46" s="95">
        <f>'2º-EV'!U30</f>
        <v>0</v>
      </c>
      <c r="V46" s="95">
        <f>'2º-EV'!V30</f>
        <v>0</v>
      </c>
      <c r="W46" s="95">
        <f>'2º-EV'!W30</f>
        <v>0</v>
      </c>
      <c r="X46" s="95">
        <f>'2º-EV'!X30</f>
        <v>0</v>
      </c>
      <c r="Y46" s="95">
        <f>'2º-EV'!Y30</f>
        <v>0</v>
      </c>
      <c r="Z46" s="95">
        <f>'2º-EV'!Z30</f>
        <v>0</v>
      </c>
      <c r="AA46" s="95">
        <f>'2º-EV'!AA30</f>
        <v>0</v>
      </c>
      <c r="AB46" s="95">
        <f>'2º-EV'!AB30</f>
        <v>0</v>
      </c>
      <c r="AC46" s="101"/>
      <c r="AD46" s="101"/>
      <c r="AE46" s="101"/>
      <c r="AF46" s="101"/>
      <c r="AG46" s="101"/>
      <c r="AH46" s="101"/>
      <c r="AI46" s="101"/>
      <c r="AJ46" s="101"/>
      <c r="AK46" s="40"/>
      <c r="AL46" s="40"/>
      <c r="AM46" s="40"/>
    </row>
    <row r="47" spans="2:39" ht="30.75" customHeight="1" x14ac:dyDescent="0.25">
      <c r="B47" s="117" t="s">
        <v>102</v>
      </c>
      <c r="C47" s="133"/>
      <c r="D47" s="95">
        <f>'2º-EV'!D31</f>
        <v>0</v>
      </c>
      <c r="E47" s="95">
        <f>'2º-EV'!E31</f>
        <v>0</v>
      </c>
      <c r="F47" s="95">
        <f>'2º-EV'!F31</f>
        <v>0</v>
      </c>
      <c r="G47" s="95">
        <f>'2º-EV'!G31</f>
        <v>0</v>
      </c>
      <c r="H47" s="95">
        <f>'2º-EV'!H31</f>
        <v>0</v>
      </c>
      <c r="I47" s="95">
        <f>'2º-EV'!I31</f>
        <v>0</v>
      </c>
      <c r="J47" s="95">
        <f>'2º-EV'!J31</f>
        <v>0</v>
      </c>
      <c r="K47" s="95">
        <f>'2º-EV'!K31</f>
        <v>0</v>
      </c>
      <c r="L47" s="95">
        <f>'2º-EV'!L31</f>
        <v>0</v>
      </c>
      <c r="M47" s="95">
        <f>'2º-EV'!M31</f>
        <v>0</v>
      </c>
      <c r="N47" s="95">
        <f>'2º-EV'!N31</f>
        <v>0</v>
      </c>
      <c r="O47" s="95">
        <f>'2º-EV'!O31</f>
        <v>0</v>
      </c>
      <c r="P47" s="95">
        <f>'2º-EV'!P31</f>
        <v>0</v>
      </c>
      <c r="Q47" s="95">
        <f>'2º-EV'!Q31</f>
        <v>0</v>
      </c>
      <c r="R47" s="95">
        <f>'2º-EV'!R31</f>
        <v>0</v>
      </c>
      <c r="S47" s="95">
        <f>'2º-EV'!S31</f>
        <v>0</v>
      </c>
      <c r="T47" s="95">
        <f>'2º-EV'!T31</f>
        <v>0</v>
      </c>
      <c r="U47" s="95">
        <f>'2º-EV'!U31</f>
        <v>0</v>
      </c>
      <c r="V47" s="95">
        <f>'2º-EV'!V31</f>
        <v>0</v>
      </c>
      <c r="W47" s="95">
        <f>'2º-EV'!W31</f>
        <v>0</v>
      </c>
      <c r="X47" s="95">
        <f>'2º-EV'!X31</f>
        <v>0</v>
      </c>
      <c r="Y47" s="95">
        <f>'2º-EV'!Y31</f>
        <v>0</v>
      </c>
      <c r="Z47" s="95">
        <f>'2º-EV'!Z31</f>
        <v>0</v>
      </c>
      <c r="AA47" s="95">
        <f>'2º-EV'!AA31</f>
        <v>0</v>
      </c>
      <c r="AB47" s="95">
        <f>'2º-EV'!AB31</f>
        <v>0</v>
      </c>
      <c r="AC47" s="101"/>
      <c r="AD47" s="101"/>
      <c r="AE47" s="101"/>
      <c r="AF47" s="101"/>
      <c r="AG47" s="101"/>
      <c r="AH47" s="101"/>
      <c r="AI47" s="101"/>
      <c r="AJ47" s="101"/>
      <c r="AK47" s="40"/>
      <c r="AL47" s="40"/>
      <c r="AM47" s="40"/>
    </row>
    <row r="48" spans="2:39" ht="20.25" customHeight="1" x14ac:dyDescent="0.25">
      <c r="B48" s="117" t="s">
        <v>102</v>
      </c>
      <c r="C48" s="133"/>
      <c r="D48" s="95">
        <f>'2º-EV'!D32</f>
        <v>0</v>
      </c>
      <c r="E48" s="95">
        <f>'2º-EV'!E32</f>
        <v>0</v>
      </c>
      <c r="F48" s="95">
        <f>'2º-EV'!F32</f>
        <v>0</v>
      </c>
      <c r="G48" s="95">
        <f>'2º-EV'!G32</f>
        <v>0</v>
      </c>
      <c r="H48" s="95">
        <f>'2º-EV'!H32</f>
        <v>0</v>
      </c>
      <c r="I48" s="95">
        <f>'2º-EV'!I32</f>
        <v>0</v>
      </c>
      <c r="J48" s="95">
        <f>'2º-EV'!J32</f>
        <v>0</v>
      </c>
      <c r="K48" s="95">
        <f>'2º-EV'!K32</f>
        <v>0</v>
      </c>
      <c r="L48" s="95">
        <f>'2º-EV'!L32</f>
        <v>0</v>
      </c>
      <c r="M48" s="95">
        <f>'2º-EV'!M32</f>
        <v>0</v>
      </c>
      <c r="N48" s="95">
        <f>'2º-EV'!N32</f>
        <v>0</v>
      </c>
      <c r="O48" s="95">
        <f>'2º-EV'!O32</f>
        <v>0</v>
      </c>
      <c r="P48" s="95">
        <f>'2º-EV'!P32</f>
        <v>0</v>
      </c>
      <c r="Q48" s="95">
        <f>'2º-EV'!Q32</f>
        <v>0</v>
      </c>
      <c r="R48" s="95">
        <f>'2º-EV'!R32</f>
        <v>0</v>
      </c>
      <c r="S48" s="95">
        <f>'2º-EV'!S32</f>
        <v>0</v>
      </c>
      <c r="T48" s="95">
        <f>'2º-EV'!T32</f>
        <v>0</v>
      </c>
      <c r="U48" s="95">
        <f>'2º-EV'!U32</f>
        <v>0</v>
      </c>
      <c r="V48" s="95">
        <f>'2º-EV'!V32</f>
        <v>0</v>
      </c>
      <c r="W48" s="95">
        <f>'2º-EV'!W32</f>
        <v>0</v>
      </c>
      <c r="X48" s="95">
        <f>'2º-EV'!X32</f>
        <v>0</v>
      </c>
      <c r="Y48" s="95">
        <f>'2º-EV'!Y32</f>
        <v>0</v>
      </c>
      <c r="Z48" s="95">
        <f>'2º-EV'!Z32</f>
        <v>0</v>
      </c>
      <c r="AA48" s="95">
        <f>'2º-EV'!AA32</f>
        <v>0</v>
      </c>
      <c r="AB48" s="95">
        <f>'2º-EV'!AB32</f>
        <v>0</v>
      </c>
      <c r="AC48" s="101"/>
      <c r="AD48" s="101"/>
      <c r="AE48" s="101"/>
      <c r="AF48" s="101"/>
      <c r="AG48" s="101"/>
      <c r="AH48" s="101"/>
      <c r="AI48" s="101"/>
      <c r="AJ48" s="101"/>
      <c r="AK48" s="40"/>
      <c r="AL48" s="40"/>
      <c r="AM48" s="40"/>
    </row>
    <row r="49" spans="2:39" ht="20.25" customHeight="1" x14ac:dyDescent="0.25">
      <c r="B49" s="117" t="s">
        <v>102</v>
      </c>
      <c r="C49" s="133"/>
      <c r="D49" s="95">
        <f>'2º-EV'!D33</f>
        <v>0</v>
      </c>
      <c r="E49" s="95">
        <f>'2º-EV'!E33</f>
        <v>0</v>
      </c>
      <c r="F49" s="95">
        <f>'2º-EV'!F33</f>
        <v>0</v>
      </c>
      <c r="G49" s="95">
        <f>'2º-EV'!G33</f>
        <v>0</v>
      </c>
      <c r="H49" s="95">
        <f>'2º-EV'!H33</f>
        <v>0</v>
      </c>
      <c r="I49" s="95">
        <f>'2º-EV'!I33</f>
        <v>0</v>
      </c>
      <c r="J49" s="95">
        <f>'2º-EV'!J33</f>
        <v>0</v>
      </c>
      <c r="K49" s="95">
        <f>'2º-EV'!K33</f>
        <v>0</v>
      </c>
      <c r="L49" s="95">
        <f>'2º-EV'!L33</f>
        <v>0</v>
      </c>
      <c r="M49" s="95">
        <f>'2º-EV'!M33</f>
        <v>0</v>
      </c>
      <c r="N49" s="95">
        <f>'2º-EV'!N33</f>
        <v>0</v>
      </c>
      <c r="O49" s="95">
        <f>'2º-EV'!O33</f>
        <v>0</v>
      </c>
      <c r="P49" s="95">
        <f>'2º-EV'!P33</f>
        <v>0</v>
      </c>
      <c r="Q49" s="95">
        <f>'2º-EV'!Q33</f>
        <v>0</v>
      </c>
      <c r="R49" s="95">
        <f>'2º-EV'!R33</f>
        <v>0</v>
      </c>
      <c r="S49" s="95">
        <f>'2º-EV'!S33</f>
        <v>0</v>
      </c>
      <c r="T49" s="95">
        <f>'2º-EV'!T33</f>
        <v>0</v>
      </c>
      <c r="U49" s="95">
        <f>'2º-EV'!U33</f>
        <v>0</v>
      </c>
      <c r="V49" s="95">
        <f>'2º-EV'!V33</f>
        <v>0</v>
      </c>
      <c r="W49" s="95">
        <f>'2º-EV'!W33</f>
        <v>0</v>
      </c>
      <c r="X49" s="95">
        <f>'2º-EV'!X33</f>
        <v>0</v>
      </c>
      <c r="Y49" s="95">
        <f>'2º-EV'!Y33</f>
        <v>0</v>
      </c>
      <c r="Z49" s="95">
        <f>'2º-EV'!Z33</f>
        <v>0</v>
      </c>
      <c r="AA49" s="95">
        <f>'2º-EV'!AA33</f>
        <v>0</v>
      </c>
      <c r="AB49" s="95">
        <f>'2º-EV'!AB33</f>
        <v>0</v>
      </c>
      <c r="AC49" s="101"/>
      <c r="AD49" s="101"/>
      <c r="AE49" s="101"/>
      <c r="AF49" s="101"/>
      <c r="AG49" s="101"/>
      <c r="AH49" s="101"/>
      <c r="AI49" s="101"/>
      <c r="AJ49" s="101"/>
      <c r="AK49" s="40"/>
      <c r="AL49" s="40"/>
      <c r="AM49" s="40"/>
    </row>
    <row r="50" spans="2:39" ht="30" customHeight="1" x14ac:dyDescent="0.25">
      <c r="B50" s="117" t="s">
        <v>102</v>
      </c>
      <c r="C50" s="134"/>
      <c r="D50" s="95">
        <f>'2º-EV'!D34</f>
        <v>0</v>
      </c>
      <c r="E50" s="95">
        <f>'2º-EV'!E34</f>
        <v>0</v>
      </c>
      <c r="F50" s="95">
        <f>'2º-EV'!F34</f>
        <v>0</v>
      </c>
      <c r="G50" s="95">
        <f>'2º-EV'!G34</f>
        <v>0</v>
      </c>
      <c r="H50" s="95">
        <f>'2º-EV'!H34</f>
        <v>0</v>
      </c>
      <c r="I50" s="95">
        <f>'2º-EV'!I34</f>
        <v>0</v>
      </c>
      <c r="J50" s="95">
        <f>'2º-EV'!J34</f>
        <v>0</v>
      </c>
      <c r="K50" s="95">
        <f>'2º-EV'!K34</f>
        <v>0</v>
      </c>
      <c r="L50" s="95">
        <f>'2º-EV'!L34</f>
        <v>0</v>
      </c>
      <c r="M50" s="95">
        <f>'2º-EV'!M34</f>
        <v>0</v>
      </c>
      <c r="N50" s="95">
        <f>'2º-EV'!N34</f>
        <v>0</v>
      </c>
      <c r="O50" s="95">
        <f>'2º-EV'!O34</f>
        <v>0</v>
      </c>
      <c r="P50" s="95">
        <f>'2º-EV'!P34</f>
        <v>0</v>
      </c>
      <c r="Q50" s="95">
        <f>'2º-EV'!Q34</f>
        <v>0</v>
      </c>
      <c r="R50" s="95">
        <f>'2º-EV'!R34</f>
        <v>0</v>
      </c>
      <c r="S50" s="95">
        <f>'2º-EV'!S34</f>
        <v>0</v>
      </c>
      <c r="T50" s="95">
        <f>'2º-EV'!T34</f>
        <v>0</v>
      </c>
      <c r="U50" s="95">
        <f>'2º-EV'!U34</f>
        <v>0</v>
      </c>
      <c r="V50" s="95">
        <f>'2º-EV'!V34</f>
        <v>0</v>
      </c>
      <c r="W50" s="95">
        <f>'2º-EV'!W34</f>
        <v>0</v>
      </c>
      <c r="X50" s="95">
        <f>'2º-EV'!X34</f>
        <v>0</v>
      </c>
      <c r="Y50" s="95">
        <f>'2º-EV'!Y34</f>
        <v>0</v>
      </c>
      <c r="Z50" s="95">
        <f>'2º-EV'!Z34</f>
        <v>0</v>
      </c>
      <c r="AA50" s="95">
        <f>'2º-EV'!AA34</f>
        <v>0</v>
      </c>
      <c r="AB50" s="95">
        <f>'2º-EV'!AB34</f>
        <v>0</v>
      </c>
      <c r="AC50" s="101"/>
      <c r="AD50" s="101"/>
      <c r="AE50" s="101"/>
      <c r="AF50" s="101"/>
      <c r="AG50" s="101"/>
      <c r="AH50" s="101"/>
      <c r="AI50" s="101"/>
      <c r="AJ50" s="101"/>
      <c r="AK50" s="40"/>
      <c r="AL50" s="40"/>
      <c r="AM50" s="40"/>
    </row>
    <row r="51" spans="2:39" ht="27.75" customHeight="1" x14ac:dyDescent="0.25">
      <c r="B51" s="117" t="s">
        <v>102</v>
      </c>
      <c r="C51" s="134"/>
      <c r="D51" s="95">
        <f>'3º-EV'!D16</f>
        <v>0</v>
      </c>
      <c r="E51" s="95">
        <f>'3º-EV'!E16</f>
        <v>0</v>
      </c>
      <c r="F51" s="95">
        <f>'3º-EV'!F16</f>
        <v>0</v>
      </c>
      <c r="G51" s="95">
        <f>'3º-EV'!G16</f>
        <v>0</v>
      </c>
      <c r="H51" s="95">
        <f>'3º-EV'!H16</f>
        <v>0</v>
      </c>
      <c r="I51" s="95">
        <f>'3º-EV'!I16</f>
        <v>0</v>
      </c>
      <c r="J51" s="95">
        <f>'3º-EV'!J16</f>
        <v>0</v>
      </c>
      <c r="K51" s="95">
        <f>'3º-EV'!K16</f>
        <v>0</v>
      </c>
      <c r="L51" s="95">
        <f>'3º-EV'!L16</f>
        <v>0</v>
      </c>
      <c r="M51" s="95">
        <f>'3º-EV'!M16</f>
        <v>0</v>
      </c>
      <c r="N51" s="95">
        <f>'3º-EV'!N16</f>
        <v>0</v>
      </c>
      <c r="O51" s="95">
        <f>'3º-EV'!O16</f>
        <v>0</v>
      </c>
      <c r="P51" s="95">
        <f>'3º-EV'!P16</f>
        <v>0</v>
      </c>
      <c r="Q51" s="95">
        <f>'3º-EV'!Q16</f>
        <v>0</v>
      </c>
      <c r="R51" s="95">
        <f>'3º-EV'!R16</f>
        <v>0</v>
      </c>
      <c r="S51" s="95">
        <f>'3º-EV'!S16</f>
        <v>0</v>
      </c>
      <c r="T51" s="95">
        <f>'3º-EV'!T16</f>
        <v>0</v>
      </c>
      <c r="U51" s="95">
        <f>'3º-EV'!U16</f>
        <v>0</v>
      </c>
      <c r="V51" s="95">
        <f>'3º-EV'!V16</f>
        <v>0</v>
      </c>
      <c r="W51" s="95">
        <f>'3º-EV'!W16</f>
        <v>0</v>
      </c>
      <c r="X51" s="95">
        <f>'3º-EV'!X16</f>
        <v>0</v>
      </c>
      <c r="Y51" s="95">
        <f>'3º-EV'!Y16</f>
        <v>0</v>
      </c>
      <c r="Z51" s="95">
        <f>'3º-EV'!Z16</f>
        <v>0</v>
      </c>
      <c r="AA51" s="95">
        <f>'3º-EV'!AA16</f>
        <v>0</v>
      </c>
      <c r="AB51" s="95">
        <f>'3º-EV'!AB16</f>
        <v>0</v>
      </c>
      <c r="AC51" s="101"/>
      <c r="AD51" s="101"/>
      <c r="AE51" s="101"/>
      <c r="AF51" s="101"/>
      <c r="AG51" s="101"/>
      <c r="AH51" s="101"/>
      <c r="AI51" s="101"/>
      <c r="AJ51" s="101"/>
      <c r="AK51" s="40"/>
      <c r="AL51" s="40"/>
      <c r="AM51" s="40"/>
    </row>
    <row r="52" spans="2:39" ht="27" customHeight="1" x14ac:dyDescent="0.25">
      <c r="B52" s="117" t="s">
        <v>102</v>
      </c>
      <c r="C52" s="133"/>
      <c r="D52" s="95">
        <f>'3º-EV'!D17</f>
        <v>0</v>
      </c>
      <c r="E52" s="95">
        <f>'3º-EV'!E17</f>
        <v>0</v>
      </c>
      <c r="F52" s="95">
        <f>'3º-EV'!F17</f>
        <v>0</v>
      </c>
      <c r="G52" s="95">
        <f>'3º-EV'!G17</f>
        <v>0</v>
      </c>
      <c r="H52" s="95">
        <f>'3º-EV'!H17</f>
        <v>0</v>
      </c>
      <c r="I52" s="95">
        <f>'3º-EV'!I17</f>
        <v>0</v>
      </c>
      <c r="J52" s="95">
        <f>'3º-EV'!J17</f>
        <v>0</v>
      </c>
      <c r="K52" s="95">
        <f>'3º-EV'!K17</f>
        <v>0</v>
      </c>
      <c r="L52" s="95">
        <f>'3º-EV'!L17</f>
        <v>0</v>
      </c>
      <c r="M52" s="95">
        <f>'3º-EV'!M17</f>
        <v>0</v>
      </c>
      <c r="N52" s="95">
        <f>'3º-EV'!N17</f>
        <v>0</v>
      </c>
      <c r="O52" s="95">
        <f>'3º-EV'!O17</f>
        <v>0</v>
      </c>
      <c r="P52" s="95">
        <f>'3º-EV'!P17</f>
        <v>0</v>
      </c>
      <c r="Q52" s="95">
        <f>'3º-EV'!Q17</f>
        <v>0</v>
      </c>
      <c r="R52" s="95">
        <f>'3º-EV'!R17</f>
        <v>0</v>
      </c>
      <c r="S52" s="95">
        <f>'3º-EV'!S17</f>
        <v>0</v>
      </c>
      <c r="T52" s="95">
        <f>'3º-EV'!T17</f>
        <v>0</v>
      </c>
      <c r="U52" s="95">
        <f>'3º-EV'!U17</f>
        <v>0</v>
      </c>
      <c r="V52" s="95">
        <f>'3º-EV'!V17</f>
        <v>0</v>
      </c>
      <c r="W52" s="95">
        <f>'3º-EV'!W17</f>
        <v>0</v>
      </c>
      <c r="X52" s="95">
        <f>'3º-EV'!X17</f>
        <v>0</v>
      </c>
      <c r="Y52" s="95">
        <f>'3º-EV'!Y17</f>
        <v>0</v>
      </c>
      <c r="Z52" s="95">
        <f>'3º-EV'!Z17</f>
        <v>0</v>
      </c>
      <c r="AA52" s="95">
        <f>'3º-EV'!AA17</f>
        <v>0</v>
      </c>
      <c r="AB52" s="95">
        <f>'3º-EV'!AB17</f>
        <v>0</v>
      </c>
      <c r="AC52" s="101"/>
      <c r="AD52" s="101"/>
      <c r="AE52" s="101"/>
      <c r="AF52" s="101"/>
      <c r="AG52" s="101"/>
      <c r="AH52" s="101"/>
      <c r="AI52" s="101"/>
      <c r="AJ52" s="101"/>
      <c r="AK52" s="40"/>
      <c r="AL52" s="40"/>
      <c r="AM52" s="40"/>
    </row>
    <row r="53" spans="2:39" ht="20.25" customHeight="1" x14ac:dyDescent="0.25">
      <c r="B53" s="117" t="s">
        <v>102</v>
      </c>
      <c r="C53" s="139"/>
      <c r="D53" s="95">
        <f>'3º-EV'!D18</f>
        <v>0</v>
      </c>
      <c r="E53" s="95">
        <f>'3º-EV'!E18</f>
        <v>0</v>
      </c>
      <c r="F53" s="95">
        <f>'3º-EV'!F18</f>
        <v>0</v>
      </c>
      <c r="G53" s="95">
        <f>'3º-EV'!G18</f>
        <v>0</v>
      </c>
      <c r="H53" s="95">
        <f>'3º-EV'!H18</f>
        <v>0</v>
      </c>
      <c r="I53" s="95">
        <f>'3º-EV'!I18</f>
        <v>0</v>
      </c>
      <c r="J53" s="95">
        <f>'3º-EV'!J18</f>
        <v>0</v>
      </c>
      <c r="K53" s="95">
        <f>'3º-EV'!K18</f>
        <v>0</v>
      </c>
      <c r="L53" s="95">
        <f>'3º-EV'!L18</f>
        <v>0</v>
      </c>
      <c r="M53" s="95">
        <f>'3º-EV'!M18</f>
        <v>0</v>
      </c>
      <c r="N53" s="95">
        <f>'3º-EV'!N18</f>
        <v>0</v>
      </c>
      <c r="O53" s="95">
        <f>'3º-EV'!O18</f>
        <v>0</v>
      </c>
      <c r="P53" s="95">
        <f>'3º-EV'!P18</f>
        <v>0</v>
      </c>
      <c r="Q53" s="95">
        <f>'3º-EV'!Q18</f>
        <v>0</v>
      </c>
      <c r="R53" s="95">
        <f>'3º-EV'!R18</f>
        <v>0</v>
      </c>
      <c r="S53" s="95">
        <f>'3º-EV'!S18</f>
        <v>0</v>
      </c>
      <c r="T53" s="95">
        <f>'3º-EV'!T18</f>
        <v>0</v>
      </c>
      <c r="U53" s="95">
        <f>'3º-EV'!U18</f>
        <v>0</v>
      </c>
      <c r="V53" s="95">
        <f>'3º-EV'!V18</f>
        <v>0</v>
      </c>
      <c r="W53" s="95">
        <f>'3º-EV'!W18</f>
        <v>0</v>
      </c>
      <c r="X53" s="95">
        <f>'3º-EV'!X18</f>
        <v>0</v>
      </c>
      <c r="Y53" s="95">
        <f>'3º-EV'!Y18</f>
        <v>0</v>
      </c>
      <c r="Z53" s="95">
        <f>'3º-EV'!Z18</f>
        <v>0</v>
      </c>
      <c r="AA53" s="95">
        <f>'3º-EV'!AA18</f>
        <v>0</v>
      </c>
      <c r="AB53" s="95">
        <f>'3º-EV'!AB18</f>
        <v>0</v>
      </c>
      <c r="AC53" s="101"/>
      <c r="AD53" s="101"/>
      <c r="AE53" s="101"/>
      <c r="AF53" s="101"/>
      <c r="AG53" s="101"/>
      <c r="AH53" s="101"/>
      <c r="AI53" s="101"/>
      <c r="AJ53" s="101"/>
      <c r="AK53" s="40"/>
      <c r="AL53" s="40"/>
      <c r="AM53" s="40"/>
    </row>
    <row r="54" spans="2:39" ht="27" customHeight="1" x14ac:dyDescent="0.25">
      <c r="B54" s="117" t="s">
        <v>102</v>
      </c>
      <c r="C54" s="139"/>
      <c r="D54" s="95">
        <f>'3º-EV'!D19</f>
        <v>0</v>
      </c>
      <c r="E54" s="95">
        <f>'3º-EV'!E19</f>
        <v>0</v>
      </c>
      <c r="F54" s="95">
        <f>'3º-EV'!F19</f>
        <v>0</v>
      </c>
      <c r="G54" s="95">
        <f>'3º-EV'!G19</f>
        <v>0</v>
      </c>
      <c r="H54" s="95">
        <f>'3º-EV'!H19</f>
        <v>0</v>
      </c>
      <c r="I54" s="95">
        <f>'3º-EV'!I19</f>
        <v>0</v>
      </c>
      <c r="J54" s="95">
        <f>'3º-EV'!J19</f>
        <v>0</v>
      </c>
      <c r="K54" s="95">
        <f>'3º-EV'!K19</f>
        <v>0</v>
      </c>
      <c r="L54" s="95">
        <f>'3º-EV'!L19</f>
        <v>0</v>
      </c>
      <c r="M54" s="95">
        <f>'3º-EV'!M19</f>
        <v>0</v>
      </c>
      <c r="N54" s="95">
        <f>'3º-EV'!N19</f>
        <v>0</v>
      </c>
      <c r="O54" s="95">
        <f>'3º-EV'!O19</f>
        <v>0</v>
      </c>
      <c r="P54" s="95">
        <f>'3º-EV'!P19</f>
        <v>0</v>
      </c>
      <c r="Q54" s="95">
        <f>'3º-EV'!Q19</f>
        <v>0</v>
      </c>
      <c r="R54" s="95">
        <f>'3º-EV'!R19</f>
        <v>0</v>
      </c>
      <c r="S54" s="95">
        <f>'3º-EV'!S19</f>
        <v>0</v>
      </c>
      <c r="T54" s="95">
        <f>'3º-EV'!T19</f>
        <v>0</v>
      </c>
      <c r="U54" s="95">
        <f>'3º-EV'!U19</f>
        <v>0</v>
      </c>
      <c r="V54" s="95">
        <f>'3º-EV'!V19</f>
        <v>0</v>
      </c>
      <c r="W54" s="95">
        <f>'3º-EV'!W19</f>
        <v>0</v>
      </c>
      <c r="X54" s="95">
        <f>'3º-EV'!X19</f>
        <v>0</v>
      </c>
      <c r="Y54" s="95">
        <f>'3º-EV'!Y19</f>
        <v>0</v>
      </c>
      <c r="Z54" s="95">
        <f>'3º-EV'!Z19</f>
        <v>0</v>
      </c>
      <c r="AA54" s="95">
        <f>'3º-EV'!AA19</f>
        <v>0</v>
      </c>
      <c r="AB54" s="95">
        <f>'3º-EV'!AB19</f>
        <v>0</v>
      </c>
      <c r="AC54" s="101"/>
      <c r="AD54" s="101"/>
      <c r="AE54" s="101"/>
      <c r="AF54" s="101"/>
      <c r="AG54" s="101"/>
      <c r="AH54" s="101"/>
      <c r="AI54" s="101"/>
      <c r="AJ54" s="101"/>
      <c r="AK54" s="40"/>
      <c r="AL54" s="40"/>
      <c r="AM54" s="40"/>
    </row>
    <row r="55" spans="2:39" ht="28.5" customHeight="1" x14ac:dyDescent="0.25">
      <c r="B55" s="117" t="s">
        <v>102</v>
      </c>
      <c r="C55" s="133"/>
      <c r="D55" s="95">
        <f>'3º-EV'!D20</f>
        <v>0</v>
      </c>
      <c r="E55" s="95">
        <f>'3º-EV'!E20</f>
        <v>0</v>
      </c>
      <c r="F55" s="95">
        <f>'3º-EV'!F20</f>
        <v>0</v>
      </c>
      <c r="G55" s="95">
        <f>'3º-EV'!G20</f>
        <v>0</v>
      </c>
      <c r="H55" s="95">
        <f>'3º-EV'!H20</f>
        <v>0</v>
      </c>
      <c r="I55" s="95">
        <f>'3º-EV'!I20</f>
        <v>0</v>
      </c>
      <c r="J55" s="95">
        <f>'3º-EV'!J20</f>
        <v>0</v>
      </c>
      <c r="K55" s="95">
        <f>'3º-EV'!K20</f>
        <v>0</v>
      </c>
      <c r="L55" s="95">
        <f>'3º-EV'!L20</f>
        <v>0</v>
      </c>
      <c r="M55" s="95">
        <f>'3º-EV'!M20</f>
        <v>0</v>
      </c>
      <c r="N55" s="95">
        <f>'3º-EV'!N20</f>
        <v>0</v>
      </c>
      <c r="O55" s="95">
        <f>'3º-EV'!O20</f>
        <v>0</v>
      </c>
      <c r="P55" s="95">
        <f>'3º-EV'!P20</f>
        <v>0</v>
      </c>
      <c r="Q55" s="95">
        <f>'3º-EV'!Q20</f>
        <v>0</v>
      </c>
      <c r="R55" s="95">
        <f>'3º-EV'!R20</f>
        <v>0</v>
      </c>
      <c r="S55" s="95">
        <f>'3º-EV'!S20</f>
        <v>0</v>
      </c>
      <c r="T55" s="95">
        <f>'3º-EV'!T20</f>
        <v>0</v>
      </c>
      <c r="U55" s="95">
        <f>'3º-EV'!U20</f>
        <v>0</v>
      </c>
      <c r="V55" s="95">
        <f>'3º-EV'!V20</f>
        <v>0</v>
      </c>
      <c r="W55" s="95">
        <f>'3º-EV'!W20</f>
        <v>0</v>
      </c>
      <c r="X55" s="95">
        <f>'3º-EV'!X20</f>
        <v>0</v>
      </c>
      <c r="Y55" s="95">
        <f>'3º-EV'!Y20</f>
        <v>0</v>
      </c>
      <c r="Z55" s="95">
        <f>'3º-EV'!Z20</f>
        <v>0</v>
      </c>
      <c r="AA55" s="95">
        <f>'3º-EV'!AA20</f>
        <v>0</v>
      </c>
      <c r="AB55" s="95">
        <f>'3º-EV'!AB20</f>
        <v>0</v>
      </c>
      <c r="AC55" s="101"/>
      <c r="AD55" s="101"/>
      <c r="AE55" s="101"/>
      <c r="AF55" s="101"/>
      <c r="AG55" s="101"/>
      <c r="AH55" s="101"/>
      <c r="AI55" s="101"/>
      <c r="AJ55" s="101"/>
      <c r="AK55" s="40"/>
      <c r="AL55" s="40"/>
      <c r="AM55" s="40"/>
    </row>
    <row r="56" spans="2:39" ht="20.25" customHeight="1" x14ac:dyDescent="0.25">
      <c r="B56" s="117" t="s">
        <v>102</v>
      </c>
      <c r="C56" s="133"/>
      <c r="D56" s="95">
        <f>'3º-EV'!D21</f>
        <v>0</v>
      </c>
      <c r="E56" s="95">
        <f>'3º-EV'!E21</f>
        <v>0</v>
      </c>
      <c r="F56" s="95">
        <f>'3º-EV'!F21</f>
        <v>0</v>
      </c>
      <c r="G56" s="95">
        <f>'3º-EV'!G21</f>
        <v>0</v>
      </c>
      <c r="H56" s="95">
        <f>'3º-EV'!H21</f>
        <v>0</v>
      </c>
      <c r="I56" s="95">
        <f>'3º-EV'!I21</f>
        <v>0</v>
      </c>
      <c r="J56" s="95">
        <f>'3º-EV'!J21</f>
        <v>0</v>
      </c>
      <c r="K56" s="95">
        <f>'3º-EV'!K21</f>
        <v>0</v>
      </c>
      <c r="L56" s="95">
        <f>'3º-EV'!L21</f>
        <v>0</v>
      </c>
      <c r="M56" s="95">
        <f>'3º-EV'!M21</f>
        <v>0</v>
      </c>
      <c r="N56" s="95">
        <f>'3º-EV'!N21</f>
        <v>0</v>
      </c>
      <c r="O56" s="95">
        <f>'3º-EV'!O21</f>
        <v>0</v>
      </c>
      <c r="P56" s="95">
        <f>'3º-EV'!P21</f>
        <v>0</v>
      </c>
      <c r="Q56" s="95">
        <f>'3º-EV'!Q21</f>
        <v>0</v>
      </c>
      <c r="R56" s="95">
        <f>'3º-EV'!R21</f>
        <v>0</v>
      </c>
      <c r="S56" s="95">
        <f>'3º-EV'!S21</f>
        <v>0</v>
      </c>
      <c r="T56" s="95">
        <f>'3º-EV'!T21</f>
        <v>0</v>
      </c>
      <c r="U56" s="95">
        <f>'3º-EV'!U21</f>
        <v>0</v>
      </c>
      <c r="V56" s="95">
        <f>'3º-EV'!V21</f>
        <v>0</v>
      </c>
      <c r="W56" s="95">
        <f>'3º-EV'!W21</f>
        <v>0</v>
      </c>
      <c r="X56" s="95">
        <f>'3º-EV'!X21</f>
        <v>0</v>
      </c>
      <c r="Y56" s="95">
        <f>'3º-EV'!Y21</f>
        <v>0</v>
      </c>
      <c r="Z56" s="95">
        <f>'3º-EV'!Z21</f>
        <v>0</v>
      </c>
      <c r="AA56" s="95">
        <f>'3º-EV'!AA21</f>
        <v>0</v>
      </c>
      <c r="AB56" s="95">
        <f>'3º-EV'!AB21</f>
        <v>0</v>
      </c>
      <c r="AC56" s="101"/>
      <c r="AD56" s="101"/>
      <c r="AE56" s="101"/>
      <c r="AF56" s="101"/>
      <c r="AG56" s="101"/>
      <c r="AH56" s="101"/>
      <c r="AI56" s="101"/>
      <c r="AJ56" s="101"/>
      <c r="AK56" s="40"/>
      <c r="AL56" s="40"/>
      <c r="AM56" s="40"/>
    </row>
    <row r="57" spans="2:39" ht="30" customHeight="1" x14ac:dyDescent="0.25">
      <c r="B57" s="117" t="s">
        <v>102</v>
      </c>
      <c r="C57" s="133"/>
      <c r="D57" s="95">
        <f>'3º-EV'!D22</f>
        <v>0</v>
      </c>
      <c r="E57" s="95">
        <f>'3º-EV'!E22</f>
        <v>0</v>
      </c>
      <c r="F57" s="95">
        <f>'3º-EV'!F22</f>
        <v>0</v>
      </c>
      <c r="G57" s="95">
        <f>'3º-EV'!G22</f>
        <v>0</v>
      </c>
      <c r="H57" s="95">
        <f>'3º-EV'!H22</f>
        <v>0</v>
      </c>
      <c r="I57" s="95">
        <f>'3º-EV'!I22</f>
        <v>0</v>
      </c>
      <c r="J57" s="95">
        <f>'3º-EV'!J22</f>
        <v>0</v>
      </c>
      <c r="K57" s="95">
        <f>'3º-EV'!K22</f>
        <v>0</v>
      </c>
      <c r="L57" s="95">
        <f>'3º-EV'!L22</f>
        <v>0</v>
      </c>
      <c r="M57" s="95">
        <f>'3º-EV'!M22</f>
        <v>0</v>
      </c>
      <c r="N57" s="95">
        <f>'3º-EV'!N22</f>
        <v>0</v>
      </c>
      <c r="O57" s="95">
        <f>'3º-EV'!O22</f>
        <v>0</v>
      </c>
      <c r="P57" s="95">
        <f>'3º-EV'!P22</f>
        <v>0</v>
      </c>
      <c r="Q57" s="95">
        <f>'3º-EV'!Q22</f>
        <v>0</v>
      </c>
      <c r="R57" s="95">
        <f>'3º-EV'!R22</f>
        <v>0</v>
      </c>
      <c r="S57" s="95">
        <f>'3º-EV'!S22</f>
        <v>0</v>
      </c>
      <c r="T57" s="95">
        <f>'3º-EV'!T22</f>
        <v>0</v>
      </c>
      <c r="U57" s="95">
        <f>'3º-EV'!U22</f>
        <v>0</v>
      </c>
      <c r="V57" s="95">
        <f>'3º-EV'!V22</f>
        <v>0</v>
      </c>
      <c r="W57" s="95">
        <f>'3º-EV'!W22</f>
        <v>0</v>
      </c>
      <c r="X57" s="95">
        <f>'3º-EV'!X22</f>
        <v>0</v>
      </c>
      <c r="Y57" s="95">
        <f>'3º-EV'!Y22</f>
        <v>0</v>
      </c>
      <c r="Z57" s="95">
        <f>'3º-EV'!Z22</f>
        <v>0</v>
      </c>
      <c r="AA57" s="95">
        <f>'3º-EV'!AA22</f>
        <v>0</v>
      </c>
      <c r="AB57" s="95">
        <f>'3º-EV'!AB22</f>
        <v>0</v>
      </c>
      <c r="AC57" s="101"/>
      <c r="AD57" s="101"/>
      <c r="AE57" s="101"/>
      <c r="AF57" s="101"/>
      <c r="AG57" s="101"/>
      <c r="AH57" s="101"/>
      <c r="AI57" s="101"/>
      <c r="AJ57" s="101"/>
      <c r="AK57" s="40"/>
      <c r="AL57" s="40"/>
      <c r="AM57" s="40"/>
    </row>
    <row r="58" spans="2:39" ht="29.25" customHeight="1" x14ac:dyDescent="0.25">
      <c r="B58" s="117" t="s">
        <v>102</v>
      </c>
      <c r="C58" s="133"/>
      <c r="D58" s="95">
        <f>'3º-EV'!D23</f>
        <v>0</v>
      </c>
      <c r="E58" s="95">
        <f>'3º-EV'!E23</f>
        <v>0</v>
      </c>
      <c r="F58" s="95">
        <f>'3º-EV'!F23</f>
        <v>0</v>
      </c>
      <c r="G58" s="95">
        <f>'3º-EV'!G23</f>
        <v>0</v>
      </c>
      <c r="H58" s="95">
        <f>'3º-EV'!H23</f>
        <v>0</v>
      </c>
      <c r="I58" s="95">
        <f>'3º-EV'!I23</f>
        <v>0</v>
      </c>
      <c r="J58" s="95">
        <f>'3º-EV'!J23</f>
        <v>0</v>
      </c>
      <c r="K58" s="95">
        <f>'3º-EV'!K23</f>
        <v>0</v>
      </c>
      <c r="L58" s="95">
        <f>'3º-EV'!L23</f>
        <v>0</v>
      </c>
      <c r="M58" s="95">
        <f>'3º-EV'!M23</f>
        <v>0</v>
      </c>
      <c r="N58" s="95">
        <f>'3º-EV'!N23</f>
        <v>0</v>
      </c>
      <c r="O58" s="95">
        <f>'3º-EV'!O23</f>
        <v>0</v>
      </c>
      <c r="P58" s="95">
        <f>'3º-EV'!P23</f>
        <v>0</v>
      </c>
      <c r="Q58" s="95">
        <f>'3º-EV'!Q23</f>
        <v>0</v>
      </c>
      <c r="R58" s="95">
        <f>'3º-EV'!R23</f>
        <v>0</v>
      </c>
      <c r="S58" s="95">
        <f>'3º-EV'!S23</f>
        <v>0</v>
      </c>
      <c r="T58" s="95">
        <f>'3º-EV'!T23</f>
        <v>0</v>
      </c>
      <c r="U58" s="95">
        <f>'3º-EV'!U23</f>
        <v>0</v>
      </c>
      <c r="V58" s="95">
        <f>'3º-EV'!V23</f>
        <v>0</v>
      </c>
      <c r="W58" s="95">
        <f>'3º-EV'!W23</f>
        <v>0</v>
      </c>
      <c r="X58" s="95">
        <f>'3º-EV'!X23</f>
        <v>0</v>
      </c>
      <c r="Y58" s="95">
        <f>'3º-EV'!Y23</f>
        <v>0</v>
      </c>
      <c r="Z58" s="95">
        <f>'3º-EV'!Z23</f>
        <v>0</v>
      </c>
      <c r="AA58" s="95">
        <f>'3º-EV'!AA23</f>
        <v>0</v>
      </c>
      <c r="AB58" s="95">
        <f>'3º-EV'!AB23</f>
        <v>0</v>
      </c>
      <c r="AC58" s="101"/>
      <c r="AD58" s="101"/>
      <c r="AE58" s="101"/>
      <c r="AF58" s="101"/>
      <c r="AG58" s="101"/>
      <c r="AH58" s="101"/>
      <c r="AI58" s="101"/>
      <c r="AJ58" s="101"/>
      <c r="AK58" s="40"/>
      <c r="AL58" s="40"/>
      <c r="AM58" s="40"/>
    </row>
    <row r="59" spans="2:39" ht="20.25" hidden="1" customHeight="1" x14ac:dyDescent="0.25">
      <c r="B59" s="116"/>
      <c r="C59" s="111" t="s">
        <v>92</v>
      </c>
      <c r="D59" s="112">
        <f t="shared" ref="D59:AB59" si="0">COUNTIF(D9:D58,"D")*4</f>
        <v>0</v>
      </c>
      <c r="E59" s="112">
        <f t="shared" si="0"/>
        <v>0</v>
      </c>
      <c r="F59" s="112">
        <f t="shared" si="0"/>
        <v>0</v>
      </c>
      <c r="G59" s="112">
        <f t="shared" si="0"/>
        <v>0</v>
      </c>
      <c r="H59" s="112">
        <f t="shared" si="0"/>
        <v>0</v>
      </c>
      <c r="I59" s="112">
        <f t="shared" si="0"/>
        <v>0</v>
      </c>
      <c r="J59" s="112">
        <f t="shared" si="0"/>
        <v>0</v>
      </c>
      <c r="K59" s="112">
        <f t="shared" si="0"/>
        <v>0</v>
      </c>
      <c r="L59" s="112">
        <f t="shared" si="0"/>
        <v>0</v>
      </c>
      <c r="M59" s="112">
        <f t="shared" si="0"/>
        <v>0</v>
      </c>
      <c r="N59" s="112">
        <f t="shared" si="0"/>
        <v>0</v>
      </c>
      <c r="O59" s="112">
        <f t="shared" si="0"/>
        <v>0</v>
      </c>
      <c r="P59" s="112">
        <f t="shared" si="0"/>
        <v>0</v>
      </c>
      <c r="Q59" s="112">
        <f t="shared" si="0"/>
        <v>0</v>
      </c>
      <c r="R59" s="112">
        <f t="shared" si="0"/>
        <v>0</v>
      </c>
      <c r="S59" s="112">
        <f t="shared" si="0"/>
        <v>0</v>
      </c>
      <c r="T59" s="112">
        <f t="shared" si="0"/>
        <v>0</v>
      </c>
      <c r="U59" s="112">
        <f t="shared" si="0"/>
        <v>0</v>
      </c>
      <c r="V59" s="112">
        <f t="shared" si="0"/>
        <v>0</v>
      </c>
      <c r="W59" s="112">
        <f t="shared" si="0"/>
        <v>0</v>
      </c>
      <c r="X59" s="112">
        <f t="shared" si="0"/>
        <v>0</v>
      </c>
      <c r="Y59" s="112">
        <f t="shared" si="0"/>
        <v>0</v>
      </c>
      <c r="Z59" s="112">
        <f t="shared" si="0"/>
        <v>0</v>
      </c>
      <c r="AA59" s="112">
        <f t="shared" si="0"/>
        <v>0</v>
      </c>
      <c r="AB59" s="112">
        <f t="shared" si="0"/>
        <v>0</v>
      </c>
      <c r="AC59" s="101"/>
      <c r="AD59" s="101"/>
      <c r="AE59" s="101"/>
      <c r="AF59" s="101"/>
      <c r="AG59" s="101"/>
      <c r="AH59" s="101"/>
      <c r="AI59" s="101"/>
      <c r="AJ59" s="101"/>
      <c r="AK59" s="40"/>
      <c r="AL59" s="40"/>
      <c r="AM59" s="40"/>
    </row>
    <row r="60" spans="2:39" ht="20.25" hidden="1" customHeight="1" x14ac:dyDescent="0.25">
      <c r="B60" s="116"/>
      <c r="C60" s="111" t="s">
        <v>91</v>
      </c>
      <c r="D60" s="112">
        <f t="shared" ref="D60:AB60" si="1">COUNTIF(D9:D58,"C")*3</f>
        <v>0</v>
      </c>
      <c r="E60" s="112">
        <f t="shared" si="1"/>
        <v>0</v>
      </c>
      <c r="F60" s="112">
        <f t="shared" si="1"/>
        <v>0</v>
      </c>
      <c r="G60" s="112">
        <f t="shared" si="1"/>
        <v>0</v>
      </c>
      <c r="H60" s="112">
        <f t="shared" si="1"/>
        <v>0</v>
      </c>
      <c r="I60" s="112">
        <f t="shared" si="1"/>
        <v>0</v>
      </c>
      <c r="J60" s="112">
        <f t="shared" si="1"/>
        <v>0</v>
      </c>
      <c r="K60" s="112">
        <f t="shared" si="1"/>
        <v>0</v>
      </c>
      <c r="L60" s="112">
        <f t="shared" si="1"/>
        <v>0</v>
      </c>
      <c r="M60" s="112">
        <f t="shared" si="1"/>
        <v>0</v>
      </c>
      <c r="N60" s="112">
        <f t="shared" si="1"/>
        <v>0</v>
      </c>
      <c r="O60" s="112">
        <f t="shared" si="1"/>
        <v>0</v>
      </c>
      <c r="P60" s="112">
        <f t="shared" si="1"/>
        <v>0</v>
      </c>
      <c r="Q60" s="112">
        <f t="shared" si="1"/>
        <v>0</v>
      </c>
      <c r="R60" s="112">
        <f t="shared" si="1"/>
        <v>0</v>
      </c>
      <c r="S60" s="112">
        <f t="shared" si="1"/>
        <v>0</v>
      </c>
      <c r="T60" s="112">
        <f t="shared" si="1"/>
        <v>0</v>
      </c>
      <c r="U60" s="112">
        <f t="shared" si="1"/>
        <v>0</v>
      </c>
      <c r="V60" s="112">
        <f t="shared" si="1"/>
        <v>0</v>
      </c>
      <c r="W60" s="112">
        <f t="shared" si="1"/>
        <v>0</v>
      </c>
      <c r="X60" s="112">
        <f t="shared" si="1"/>
        <v>0</v>
      </c>
      <c r="Y60" s="112">
        <f t="shared" si="1"/>
        <v>0</v>
      </c>
      <c r="Z60" s="112">
        <f t="shared" si="1"/>
        <v>0</v>
      </c>
      <c r="AA60" s="112">
        <f t="shared" si="1"/>
        <v>0</v>
      </c>
      <c r="AB60" s="112">
        <f t="shared" si="1"/>
        <v>0</v>
      </c>
      <c r="AC60" s="101"/>
      <c r="AD60" s="101"/>
      <c r="AE60" s="101"/>
      <c r="AF60" s="101"/>
      <c r="AG60" s="101"/>
      <c r="AH60" s="101"/>
      <c r="AI60" s="101"/>
      <c r="AJ60" s="101"/>
      <c r="AK60" s="40"/>
      <c r="AL60" s="40"/>
      <c r="AM60" s="40"/>
    </row>
    <row r="61" spans="2:39" ht="20.25" hidden="1" customHeight="1" x14ac:dyDescent="0.25">
      <c r="B61" s="116"/>
      <c r="C61" s="111" t="s">
        <v>93</v>
      </c>
      <c r="D61" s="112">
        <f t="shared" ref="D61:AB61" si="2">COUNTIF(D9:D58,"EP")*2</f>
        <v>0</v>
      </c>
      <c r="E61" s="112">
        <f t="shared" si="2"/>
        <v>0</v>
      </c>
      <c r="F61" s="112">
        <f t="shared" si="2"/>
        <v>0</v>
      </c>
      <c r="G61" s="112">
        <f t="shared" si="2"/>
        <v>0</v>
      </c>
      <c r="H61" s="112">
        <f t="shared" si="2"/>
        <v>0</v>
      </c>
      <c r="I61" s="112">
        <f t="shared" si="2"/>
        <v>0</v>
      </c>
      <c r="J61" s="112">
        <f t="shared" si="2"/>
        <v>0</v>
      </c>
      <c r="K61" s="112">
        <f t="shared" si="2"/>
        <v>0</v>
      </c>
      <c r="L61" s="112">
        <f t="shared" si="2"/>
        <v>0</v>
      </c>
      <c r="M61" s="112">
        <f t="shared" si="2"/>
        <v>0</v>
      </c>
      <c r="N61" s="112">
        <f t="shared" si="2"/>
        <v>0</v>
      </c>
      <c r="O61" s="112">
        <f t="shared" si="2"/>
        <v>0</v>
      </c>
      <c r="P61" s="112">
        <f t="shared" si="2"/>
        <v>0</v>
      </c>
      <c r="Q61" s="112">
        <f t="shared" si="2"/>
        <v>0</v>
      </c>
      <c r="R61" s="112">
        <f t="shared" si="2"/>
        <v>0</v>
      </c>
      <c r="S61" s="112">
        <f t="shared" si="2"/>
        <v>0</v>
      </c>
      <c r="T61" s="112">
        <f t="shared" si="2"/>
        <v>0</v>
      </c>
      <c r="U61" s="112">
        <f t="shared" si="2"/>
        <v>0</v>
      </c>
      <c r="V61" s="112">
        <f t="shared" si="2"/>
        <v>0</v>
      </c>
      <c r="W61" s="112">
        <f t="shared" si="2"/>
        <v>0</v>
      </c>
      <c r="X61" s="112">
        <f t="shared" si="2"/>
        <v>0</v>
      </c>
      <c r="Y61" s="112">
        <f t="shared" si="2"/>
        <v>0</v>
      </c>
      <c r="Z61" s="112">
        <f t="shared" si="2"/>
        <v>0</v>
      </c>
      <c r="AA61" s="112">
        <f t="shared" si="2"/>
        <v>0</v>
      </c>
      <c r="AB61" s="112">
        <f t="shared" si="2"/>
        <v>0</v>
      </c>
      <c r="AC61" s="101"/>
      <c r="AD61" s="101"/>
      <c r="AE61" s="101"/>
      <c r="AF61" s="101"/>
      <c r="AG61" s="101"/>
      <c r="AH61" s="101"/>
      <c r="AI61" s="101"/>
      <c r="AJ61" s="101"/>
      <c r="AK61" s="40"/>
      <c r="AL61" s="40"/>
      <c r="AM61" s="40"/>
    </row>
    <row r="62" spans="2:39" ht="20.25" hidden="1" customHeight="1" x14ac:dyDescent="0.25">
      <c r="B62" s="116"/>
      <c r="C62" s="111" t="s">
        <v>94</v>
      </c>
      <c r="D62" s="112">
        <f t="shared" ref="D62:AB62" si="3">COUNTIF(D9:D58,"I")</f>
        <v>0</v>
      </c>
      <c r="E62" s="112">
        <f t="shared" si="3"/>
        <v>0</v>
      </c>
      <c r="F62" s="112">
        <f t="shared" si="3"/>
        <v>0</v>
      </c>
      <c r="G62" s="112">
        <f t="shared" si="3"/>
        <v>0</v>
      </c>
      <c r="H62" s="112">
        <f t="shared" si="3"/>
        <v>0</v>
      </c>
      <c r="I62" s="112">
        <f t="shared" si="3"/>
        <v>0</v>
      </c>
      <c r="J62" s="112">
        <f t="shared" si="3"/>
        <v>0</v>
      </c>
      <c r="K62" s="112">
        <f t="shared" si="3"/>
        <v>0</v>
      </c>
      <c r="L62" s="112">
        <f t="shared" si="3"/>
        <v>0</v>
      </c>
      <c r="M62" s="112">
        <f t="shared" si="3"/>
        <v>0</v>
      </c>
      <c r="N62" s="112">
        <f t="shared" si="3"/>
        <v>0</v>
      </c>
      <c r="O62" s="112">
        <f t="shared" si="3"/>
        <v>0</v>
      </c>
      <c r="P62" s="112">
        <f t="shared" si="3"/>
        <v>0</v>
      </c>
      <c r="Q62" s="112">
        <f t="shared" si="3"/>
        <v>0</v>
      </c>
      <c r="R62" s="112">
        <f t="shared" si="3"/>
        <v>0</v>
      </c>
      <c r="S62" s="112">
        <f t="shared" si="3"/>
        <v>0</v>
      </c>
      <c r="T62" s="112">
        <f t="shared" si="3"/>
        <v>0</v>
      </c>
      <c r="U62" s="112">
        <f t="shared" si="3"/>
        <v>0</v>
      </c>
      <c r="V62" s="112">
        <f t="shared" si="3"/>
        <v>0</v>
      </c>
      <c r="W62" s="112">
        <f t="shared" si="3"/>
        <v>0</v>
      </c>
      <c r="X62" s="112">
        <f t="shared" si="3"/>
        <v>0</v>
      </c>
      <c r="Y62" s="112">
        <f t="shared" si="3"/>
        <v>0</v>
      </c>
      <c r="Z62" s="112">
        <f t="shared" si="3"/>
        <v>0</v>
      </c>
      <c r="AA62" s="112">
        <f t="shared" si="3"/>
        <v>0</v>
      </c>
      <c r="AB62" s="112">
        <f t="shared" si="3"/>
        <v>0</v>
      </c>
      <c r="AC62" s="101"/>
      <c r="AD62" s="101"/>
      <c r="AE62" s="101"/>
      <c r="AF62" s="101"/>
      <c r="AG62" s="101"/>
      <c r="AH62" s="101"/>
      <c r="AI62" s="101"/>
      <c r="AJ62" s="101"/>
      <c r="AK62" s="40"/>
      <c r="AL62" s="40"/>
      <c r="AM62" s="40"/>
    </row>
    <row r="63" spans="2:39" ht="20.25" hidden="1" customHeight="1" x14ac:dyDescent="0.25">
      <c r="B63" s="116"/>
      <c r="C63" s="111" t="s">
        <v>100</v>
      </c>
      <c r="D63" s="112">
        <f>SUM(D59:D62)</f>
        <v>0</v>
      </c>
      <c r="E63" s="112">
        <f t="shared" ref="E63:AB63" si="4">SUM(E59:E62)</f>
        <v>0</v>
      </c>
      <c r="F63" s="112">
        <f t="shared" si="4"/>
        <v>0</v>
      </c>
      <c r="G63" s="112">
        <f t="shared" si="4"/>
        <v>0</v>
      </c>
      <c r="H63" s="112">
        <f t="shared" si="4"/>
        <v>0</v>
      </c>
      <c r="I63" s="112">
        <f t="shared" si="4"/>
        <v>0</v>
      </c>
      <c r="J63" s="112">
        <f t="shared" si="4"/>
        <v>0</v>
      </c>
      <c r="K63" s="112">
        <f t="shared" si="4"/>
        <v>0</v>
      </c>
      <c r="L63" s="112">
        <f t="shared" si="4"/>
        <v>0</v>
      </c>
      <c r="M63" s="112">
        <f t="shared" si="4"/>
        <v>0</v>
      </c>
      <c r="N63" s="112">
        <f t="shared" si="4"/>
        <v>0</v>
      </c>
      <c r="O63" s="112">
        <f t="shared" si="4"/>
        <v>0</v>
      </c>
      <c r="P63" s="112">
        <f t="shared" si="4"/>
        <v>0</v>
      </c>
      <c r="Q63" s="112">
        <f t="shared" si="4"/>
        <v>0</v>
      </c>
      <c r="R63" s="112">
        <f t="shared" si="4"/>
        <v>0</v>
      </c>
      <c r="S63" s="112">
        <f t="shared" si="4"/>
        <v>0</v>
      </c>
      <c r="T63" s="112">
        <f t="shared" si="4"/>
        <v>0</v>
      </c>
      <c r="U63" s="112">
        <f t="shared" si="4"/>
        <v>0</v>
      </c>
      <c r="V63" s="112">
        <f t="shared" si="4"/>
        <v>0</v>
      </c>
      <c r="W63" s="112">
        <f t="shared" si="4"/>
        <v>0</v>
      </c>
      <c r="X63" s="112">
        <f t="shared" si="4"/>
        <v>0</v>
      </c>
      <c r="Y63" s="112">
        <f t="shared" si="4"/>
        <v>0</v>
      </c>
      <c r="Z63" s="112">
        <f t="shared" si="4"/>
        <v>0</v>
      </c>
      <c r="AA63" s="112">
        <f t="shared" si="4"/>
        <v>0</v>
      </c>
      <c r="AB63" s="112">
        <f t="shared" si="4"/>
        <v>0</v>
      </c>
      <c r="AC63" s="101"/>
      <c r="AD63" s="101"/>
      <c r="AE63" s="101"/>
      <c r="AF63" s="101"/>
      <c r="AG63" s="101"/>
      <c r="AH63" s="101"/>
      <c r="AI63" s="101"/>
      <c r="AJ63" s="101"/>
      <c r="AK63" s="40"/>
      <c r="AL63" s="40"/>
      <c r="AM63" s="40"/>
    </row>
    <row r="64" spans="2:39" ht="20.25" customHeight="1" x14ac:dyDescent="0.25">
      <c r="B64" s="118" t="s">
        <v>101</v>
      </c>
      <c r="C64" s="115"/>
      <c r="D64" s="106">
        <f>'3º-EV'!D29</f>
        <v>0</v>
      </c>
      <c r="E64" s="106">
        <f>'3º-EV'!E29</f>
        <v>0</v>
      </c>
      <c r="F64" s="106">
        <f>'3º-EV'!F29</f>
        <v>0</v>
      </c>
      <c r="G64" s="106">
        <f>'3º-EV'!G29</f>
        <v>0</v>
      </c>
      <c r="H64" s="106">
        <f>'3º-EV'!H29</f>
        <v>0</v>
      </c>
      <c r="I64" s="106">
        <f>'3º-EV'!I29</f>
        <v>0</v>
      </c>
      <c r="J64" s="106">
        <f>'3º-EV'!J29</f>
        <v>0</v>
      </c>
      <c r="K64" s="106">
        <f>'3º-EV'!K29</f>
        <v>0</v>
      </c>
      <c r="L64" s="106">
        <f>'3º-EV'!L29</f>
        <v>0</v>
      </c>
      <c r="M64" s="106">
        <f>'3º-EV'!M29</f>
        <v>0</v>
      </c>
      <c r="N64" s="106">
        <f>'3º-EV'!N29</f>
        <v>0</v>
      </c>
      <c r="O64" s="106">
        <f>'3º-EV'!O29</f>
        <v>0</v>
      </c>
      <c r="P64" s="106">
        <f>'3º-EV'!P29</f>
        <v>0</v>
      </c>
      <c r="Q64" s="106">
        <f>'3º-EV'!Q29</f>
        <v>0</v>
      </c>
      <c r="R64" s="106">
        <f>'3º-EV'!R29</f>
        <v>0</v>
      </c>
      <c r="S64" s="106">
        <f>'3º-EV'!S29</f>
        <v>0</v>
      </c>
      <c r="T64" s="106">
        <f>'3º-EV'!T29</f>
        <v>0</v>
      </c>
      <c r="U64" s="106">
        <f>'3º-EV'!U29</f>
        <v>0</v>
      </c>
      <c r="V64" s="106">
        <f>'3º-EV'!V29</f>
        <v>0</v>
      </c>
      <c r="W64" s="106">
        <f>'3º-EV'!W29</f>
        <v>0</v>
      </c>
      <c r="X64" s="106">
        <f>'3º-EV'!X29</f>
        <v>0</v>
      </c>
      <c r="Y64" s="106">
        <f>'3º-EV'!Y29</f>
        <v>0</v>
      </c>
      <c r="Z64" s="106">
        <f>'3º-EV'!Z29</f>
        <v>0</v>
      </c>
      <c r="AA64" s="106">
        <f>'3º-EV'!AA29</f>
        <v>0</v>
      </c>
      <c r="AB64" s="106">
        <f>'3º-EV'!AB29</f>
        <v>0</v>
      </c>
      <c r="AC64" s="101"/>
      <c r="AD64" s="101"/>
      <c r="AE64" s="101"/>
      <c r="AF64" s="101"/>
      <c r="AG64" s="101"/>
      <c r="AH64" s="101"/>
      <c r="AI64" s="101"/>
      <c r="AJ64" s="101"/>
      <c r="AK64" s="40"/>
      <c r="AL64" s="40"/>
      <c r="AM64" s="40"/>
    </row>
    <row r="65" spans="2:39" ht="20.25" customHeight="1" x14ac:dyDescent="0.25">
      <c r="B65" s="118" t="s">
        <v>101</v>
      </c>
      <c r="C65" s="115"/>
      <c r="D65" s="106">
        <f>'3º-EV'!D30</f>
        <v>0</v>
      </c>
      <c r="E65" s="106">
        <f>'3º-EV'!E30</f>
        <v>0</v>
      </c>
      <c r="F65" s="106">
        <f>'3º-EV'!F30</f>
        <v>0</v>
      </c>
      <c r="G65" s="106">
        <f>'3º-EV'!G30</f>
        <v>0</v>
      </c>
      <c r="H65" s="106">
        <f>'3º-EV'!H30</f>
        <v>0</v>
      </c>
      <c r="I65" s="106">
        <f>'3º-EV'!I30</f>
        <v>0</v>
      </c>
      <c r="J65" s="106">
        <f>'3º-EV'!J30</f>
        <v>0</v>
      </c>
      <c r="K65" s="106">
        <f>'3º-EV'!K30</f>
        <v>0</v>
      </c>
      <c r="L65" s="106">
        <f>'3º-EV'!L30</f>
        <v>0</v>
      </c>
      <c r="M65" s="106">
        <f>'3º-EV'!M30</f>
        <v>0</v>
      </c>
      <c r="N65" s="106">
        <f>'3º-EV'!N30</f>
        <v>0</v>
      </c>
      <c r="O65" s="106">
        <f>'3º-EV'!O30</f>
        <v>0</v>
      </c>
      <c r="P65" s="106">
        <f>'3º-EV'!P30</f>
        <v>0</v>
      </c>
      <c r="Q65" s="106">
        <f>'3º-EV'!Q30</f>
        <v>0</v>
      </c>
      <c r="R65" s="106">
        <f>'3º-EV'!R30</f>
        <v>0</v>
      </c>
      <c r="S65" s="106">
        <f>'3º-EV'!S30</f>
        <v>0</v>
      </c>
      <c r="T65" s="106">
        <f>'3º-EV'!T30</f>
        <v>0</v>
      </c>
      <c r="U65" s="106">
        <f>'3º-EV'!U30</f>
        <v>0</v>
      </c>
      <c r="V65" s="106">
        <f>'3º-EV'!V30</f>
        <v>0</v>
      </c>
      <c r="W65" s="106">
        <f>'3º-EV'!W30</f>
        <v>0</v>
      </c>
      <c r="X65" s="106">
        <f>'3º-EV'!X30</f>
        <v>0</v>
      </c>
      <c r="Y65" s="106">
        <f>'3º-EV'!Y30</f>
        <v>0</v>
      </c>
      <c r="Z65" s="106">
        <f>'3º-EV'!Z30</f>
        <v>0</v>
      </c>
      <c r="AA65" s="106">
        <f>'3º-EV'!AA30</f>
        <v>0</v>
      </c>
      <c r="AB65" s="106">
        <f>'3º-EV'!AB30</f>
        <v>0</v>
      </c>
      <c r="AC65" s="101"/>
      <c r="AD65" s="101"/>
      <c r="AE65" s="101"/>
      <c r="AF65" s="101"/>
      <c r="AG65" s="101"/>
      <c r="AH65" s="101"/>
      <c r="AI65" s="101"/>
      <c r="AJ65" s="101"/>
      <c r="AK65" s="40"/>
      <c r="AL65" s="40"/>
      <c r="AM65" s="40"/>
    </row>
    <row r="66" spans="2:39" ht="20.25" customHeight="1" x14ac:dyDescent="0.25">
      <c r="B66" s="118" t="s">
        <v>101</v>
      </c>
      <c r="C66" s="115"/>
      <c r="D66" s="106">
        <f>'3º-EV'!D31</f>
        <v>0</v>
      </c>
      <c r="E66" s="106">
        <f>'3º-EV'!E31</f>
        <v>0</v>
      </c>
      <c r="F66" s="106">
        <f>'3º-EV'!F31</f>
        <v>0</v>
      </c>
      <c r="G66" s="106">
        <f>'3º-EV'!G31</f>
        <v>0</v>
      </c>
      <c r="H66" s="106">
        <f>'3º-EV'!H31</f>
        <v>0</v>
      </c>
      <c r="I66" s="106">
        <f>'3º-EV'!I31</f>
        <v>0</v>
      </c>
      <c r="J66" s="106">
        <f>'3º-EV'!J31</f>
        <v>0</v>
      </c>
      <c r="K66" s="106">
        <f>'3º-EV'!K31</f>
        <v>0</v>
      </c>
      <c r="L66" s="106">
        <f>'3º-EV'!L31</f>
        <v>0</v>
      </c>
      <c r="M66" s="106">
        <f>'3º-EV'!M31</f>
        <v>0</v>
      </c>
      <c r="N66" s="106">
        <f>'3º-EV'!N31</f>
        <v>0</v>
      </c>
      <c r="O66" s="106">
        <f>'3º-EV'!O31</f>
        <v>0</v>
      </c>
      <c r="P66" s="106">
        <f>'3º-EV'!P31</f>
        <v>0</v>
      </c>
      <c r="Q66" s="106">
        <f>'3º-EV'!Q31</f>
        <v>0</v>
      </c>
      <c r="R66" s="106">
        <f>'3º-EV'!R31</f>
        <v>0</v>
      </c>
      <c r="S66" s="106">
        <f>'3º-EV'!S31</f>
        <v>0</v>
      </c>
      <c r="T66" s="106">
        <f>'3º-EV'!T31</f>
        <v>0</v>
      </c>
      <c r="U66" s="106">
        <f>'3º-EV'!U31</f>
        <v>0</v>
      </c>
      <c r="V66" s="106">
        <f>'3º-EV'!V31</f>
        <v>0</v>
      </c>
      <c r="W66" s="106">
        <f>'3º-EV'!W31</f>
        <v>0</v>
      </c>
      <c r="X66" s="106">
        <f>'3º-EV'!X31</f>
        <v>0</v>
      </c>
      <c r="Y66" s="106">
        <f>'3º-EV'!Y31</f>
        <v>0</v>
      </c>
      <c r="Z66" s="106">
        <f>'3º-EV'!Z31</f>
        <v>0</v>
      </c>
      <c r="AA66" s="106">
        <f>'3º-EV'!AA31</f>
        <v>0</v>
      </c>
      <c r="AB66" s="106">
        <f>'3º-EV'!AB31</f>
        <v>0</v>
      </c>
      <c r="AC66" s="101"/>
      <c r="AD66" s="101"/>
      <c r="AE66" s="101"/>
      <c r="AF66" s="101"/>
      <c r="AG66" s="101"/>
      <c r="AH66" s="101"/>
      <c r="AI66" s="101"/>
      <c r="AJ66" s="101"/>
      <c r="AK66" s="40"/>
      <c r="AL66" s="40"/>
      <c r="AM66" s="40"/>
    </row>
    <row r="67" spans="2:39" ht="20.25" customHeight="1" x14ac:dyDescent="0.25">
      <c r="B67" s="118" t="s">
        <v>101</v>
      </c>
      <c r="C67" s="115"/>
      <c r="D67" s="106">
        <f>'3º-EV'!D32</f>
        <v>0</v>
      </c>
      <c r="E67" s="106">
        <f>'3º-EV'!E32</f>
        <v>0</v>
      </c>
      <c r="F67" s="106">
        <f>'3º-EV'!F32</f>
        <v>0</v>
      </c>
      <c r="G67" s="106">
        <f>'3º-EV'!G32</f>
        <v>0</v>
      </c>
      <c r="H67" s="106">
        <f>'3º-EV'!H32</f>
        <v>0</v>
      </c>
      <c r="I67" s="106">
        <f>'3º-EV'!I32</f>
        <v>0</v>
      </c>
      <c r="J67" s="106">
        <f>'3º-EV'!J32</f>
        <v>0</v>
      </c>
      <c r="K67" s="106">
        <f>'3º-EV'!K32</f>
        <v>0</v>
      </c>
      <c r="L67" s="106">
        <f>'3º-EV'!L32</f>
        <v>0</v>
      </c>
      <c r="M67" s="106">
        <f>'3º-EV'!M32</f>
        <v>0</v>
      </c>
      <c r="N67" s="106">
        <f>'3º-EV'!N32</f>
        <v>0</v>
      </c>
      <c r="O67" s="106">
        <f>'3º-EV'!O32</f>
        <v>0</v>
      </c>
      <c r="P67" s="106">
        <f>'3º-EV'!P32</f>
        <v>0</v>
      </c>
      <c r="Q67" s="106">
        <f>'3º-EV'!Q32</f>
        <v>0</v>
      </c>
      <c r="R67" s="106">
        <f>'3º-EV'!R32</f>
        <v>0</v>
      </c>
      <c r="S67" s="106">
        <f>'3º-EV'!S32</f>
        <v>0</v>
      </c>
      <c r="T67" s="106">
        <f>'3º-EV'!T32</f>
        <v>0</v>
      </c>
      <c r="U67" s="106">
        <f>'3º-EV'!U32</f>
        <v>0</v>
      </c>
      <c r="V67" s="106">
        <f>'3º-EV'!V32</f>
        <v>0</v>
      </c>
      <c r="W67" s="106">
        <f>'3º-EV'!W32</f>
        <v>0</v>
      </c>
      <c r="X67" s="106">
        <f>'3º-EV'!X32</f>
        <v>0</v>
      </c>
      <c r="Y67" s="106">
        <f>'3º-EV'!Y32</f>
        <v>0</v>
      </c>
      <c r="Z67" s="106">
        <f>'3º-EV'!Z32</f>
        <v>0</v>
      </c>
      <c r="AA67" s="106">
        <f>'3º-EV'!AA32</f>
        <v>0</v>
      </c>
      <c r="AB67" s="106">
        <f>'3º-EV'!AB32</f>
        <v>0</v>
      </c>
      <c r="AC67" s="101"/>
      <c r="AD67" s="101"/>
      <c r="AE67" s="101"/>
      <c r="AF67" s="101"/>
      <c r="AG67" s="101"/>
      <c r="AH67" s="101"/>
      <c r="AI67" s="101"/>
      <c r="AJ67" s="101"/>
      <c r="AK67" s="40"/>
      <c r="AL67" s="40"/>
      <c r="AM67" s="40"/>
    </row>
    <row r="68" spans="2:39" ht="28.5" customHeight="1" x14ac:dyDescent="0.25">
      <c r="B68" s="118" t="s">
        <v>101</v>
      </c>
      <c r="C68" s="115"/>
      <c r="D68" s="106">
        <f>'3º-EV'!D33</f>
        <v>0</v>
      </c>
      <c r="E68" s="106">
        <f>'3º-EV'!E33</f>
        <v>0</v>
      </c>
      <c r="F68" s="106">
        <f>'3º-EV'!F33</f>
        <v>0</v>
      </c>
      <c r="G68" s="106">
        <f>'3º-EV'!G33</f>
        <v>0</v>
      </c>
      <c r="H68" s="106">
        <f>'3º-EV'!H33</f>
        <v>0</v>
      </c>
      <c r="I68" s="106">
        <f>'3º-EV'!I33</f>
        <v>0</v>
      </c>
      <c r="J68" s="106">
        <f>'3º-EV'!J33</f>
        <v>0</v>
      </c>
      <c r="K68" s="106">
        <f>'3º-EV'!K33</f>
        <v>0</v>
      </c>
      <c r="L68" s="106">
        <f>'3º-EV'!L33</f>
        <v>0</v>
      </c>
      <c r="M68" s="106">
        <f>'3º-EV'!M33</f>
        <v>0</v>
      </c>
      <c r="N68" s="106">
        <f>'3º-EV'!N33</f>
        <v>0</v>
      </c>
      <c r="O68" s="106">
        <f>'3º-EV'!O33</f>
        <v>0</v>
      </c>
      <c r="P68" s="106">
        <f>'3º-EV'!P33</f>
        <v>0</v>
      </c>
      <c r="Q68" s="106">
        <f>'3º-EV'!Q33</f>
        <v>0</v>
      </c>
      <c r="R68" s="106">
        <f>'3º-EV'!R33</f>
        <v>0</v>
      </c>
      <c r="S68" s="106">
        <f>'3º-EV'!S33</f>
        <v>0</v>
      </c>
      <c r="T68" s="106">
        <f>'3º-EV'!T33</f>
        <v>0</v>
      </c>
      <c r="U68" s="106">
        <f>'3º-EV'!U33</f>
        <v>0</v>
      </c>
      <c r="V68" s="106">
        <f>'3º-EV'!V33</f>
        <v>0</v>
      </c>
      <c r="W68" s="106">
        <f>'3º-EV'!W33</f>
        <v>0</v>
      </c>
      <c r="X68" s="106">
        <f>'3º-EV'!X33</f>
        <v>0</v>
      </c>
      <c r="Y68" s="106">
        <f>'3º-EV'!Y33</f>
        <v>0</v>
      </c>
      <c r="Z68" s="106">
        <f>'3º-EV'!Z33</f>
        <v>0</v>
      </c>
      <c r="AA68" s="106">
        <f>'3º-EV'!AA33</f>
        <v>0</v>
      </c>
      <c r="AB68" s="106">
        <f>'3º-EV'!AB33</f>
        <v>0</v>
      </c>
      <c r="AC68" s="101"/>
      <c r="AD68" s="101"/>
      <c r="AE68" s="101"/>
      <c r="AF68" s="101"/>
      <c r="AG68" s="101"/>
      <c r="AH68" s="101"/>
      <c r="AI68" s="101"/>
      <c r="AJ68" s="101"/>
      <c r="AK68" s="40"/>
      <c r="AL68" s="40"/>
      <c r="AM68" s="40"/>
    </row>
    <row r="69" spans="2:39" ht="28.5" customHeight="1" x14ac:dyDescent="0.25">
      <c r="B69" s="118" t="s">
        <v>101</v>
      </c>
      <c r="C69" s="115"/>
      <c r="D69" s="106">
        <f>'3º-EV'!D34</f>
        <v>0</v>
      </c>
      <c r="E69" s="106">
        <f>'3º-EV'!E34</f>
        <v>0</v>
      </c>
      <c r="F69" s="106">
        <f>'3º-EV'!F34</f>
        <v>0</v>
      </c>
      <c r="G69" s="106">
        <f>'3º-EV'!G34</f>
        <v>0</v>
      </c>
      <c r="H69" s="106">
        <f>'3º-EV'!H34</f>
        <v>0</v>
      </c>
      <c r="I69" s="106">
        <f>'3º-EV'!I34</f>
        <v>0</v>
      </c>
      <c r="J69" s="106">
        <f>'3º-EV'!J34</f>
        <v>0</v>
      </c>
      <c r="K69" s="106">
        <f>'3º-EV'!K34</f>
        <v>0</v>
      </c>
      <c r="L69" s="106">
        <f>'3º-EV'!L34</f>
        <v>0</v>
      </c>
      <c r="M69" s="106">
        <f>'3º-EV'!M34</f>
        <v>0</v>
      </c>
      <c r="N69" s="106">
        <f>'3º-EV'!N34</f>
        <v>0</v>
      </c>
      <c r="O69" s="106">
        <f>'3º-EV'!O34</f>
        <v>0</v>
      </c>
      <c r="P69" s="106">
        <f>'3º-EV'!P34</f>
        <v>0</v>
      </c>
      <c r="Q69" s="106">
        <f>'3º-EV'!Q34</f>
        <v>0</v>
      </c>
      <c r="R69" s="106">
        <f>'3º-EV'!R34</f>
        <v>0</v>
      </c>
      <c r="S69" s="106">
        <f>'3º-EV'!S34</f>
        <v>0</v>
      </c>
      <c r="T69" s="106">
        <f>'3º-EV'!T34</f>
        <v>0</v>
      </c>
      <c r="U69" s="106">
        <f>'3º-EV'!U34</f>
        <v>0</v>
      </c>
      <c r="V69" s="106">
        <f>'3º-EV'!V34</f>
        <v>0</v>
      </c>
      <c r="W69" s="106">
        <f>'3º-EV'!W34</f>
        <v>0</v>
      </c>
      <c r="X69" s="106">
        <f>'3º-EV'!X34</f>
        <v>0</v>
      </c>
      <c r="Y69" s="106">
        <f>'3º-EV'!Y34</f>
        <v>0</v>
      </c>
      <c r="Z69" s="106">
        <f>'3º-EV'!Z34</f>
        <v>0</v>
      </c>
      <c r="AA69" s="106">
        <f>'3º-EV'!AA34</f>
        <v>0</v>
      </c>
      <c r="AB69" s="106">
        <f>'3º-EV'!AB34</f>
        <v>0</v>
      </c>
      <c r="AC69" s="101"/>
      <c r="AD69" s="101"/>
      <c r="AE69" s="101"/>
      <c r="AF69" s="101"/>
      <c r="AG69" s="101"/>
      <c r="AH69" s="101"/>
      <c r="AI69" s="101"/>
      <c r="AJ69" s="101"/>
      <c r="AK69" s="40"/>
      <c r="AL69" s="40"/>
      <c r="AM69" s="40"/>
    </row>
    <row r="70" spans="2:39" ht="28.5" customHeight="1" x14ac:dyDescent="0.25">
      <c r="B70" s="118" t="s">
        <v>101</v>
      </c>
      <c r="C70" s="115"/>
      <c r="D70" s="106">
        <f>'1º-EV'!D43</f>
        <v>0</v>
      </c>
      <c r="E70" s="106">
        <f>'1º-EV'!E43</f>
        <v>0</v>
      </c>
      <c r="F70" s="106">
        <f>'1º-EV'!F43</f>
        <v>0</v>
      </c>
      <c r="G70" s="106">
        <f>'1º-EV'!G43</f>
        <v>0</v>
      </c>
      <c r="H70" s="106">
        <f>'1º-EV'!H43</f>
        <v>0</v>
      </c>
      <c r="I70" s="106">
        <f>'1º-EV'!I43</f>
        <v>0</v>
      </c>
      <c r="J70" s="106">
        <f>'1º-EV'!J43</f>
        <v>0</v>
      </c>
      <c r="K70" s="106">
        <f>'1º-EV'!K43</f>
        <v>0</v>
      </c>
      <c r="L70" s="106">
        <f>'1º-EV'!L43</f>
        <v>0</v>
      </c>
      <c r="M70" s="106">
        <f>'1º-EV'!M43</f>
        <v>0</v>
      </c>
      <c r="N70" s="106">
        <f>'1º-EV'!N43</f>
        <v>0</v>
      </c>
      <c r="O70" s="106">
        <f>'1º-EV'!O43</f>
        <v>0</v>
      </c>
      <c r="P70" s="106">
        <f>'1º-EV'!P43</f>
        <v>0</v>
      </c>
      <c r="Q70" s="106">
        <f>'1º-EV'!Q43</f>
        <v>0</v>
      </c>
      <c r="R70" s="106">
        <f>'1º-EV'!R43</f>
        <v>0</v>
      </c>
      <c r="S70" s="106">
        <f>'1º-EV'!S43</f>
        <v>0</v>
      </c>
      <c r="T70" s="106">
        <f>'1º-EV'!T43</f>
        <v>0</v>
      </c>
      <c r="U70" s="106">
        <f>'1º-EV'!U43</f>
        <v>0</v>
      </c>
      <c r="V70" s="106">
        <f>'1º-EV'!X43</f>
        <v>0</v>
      </c>
      <c r="W70" s="106">
        <f>'1º-EV'!AA43</f>
        <v>0</v>
      </c>
      <c r="X70" s="106">
        <f>'1º-EV'!AB43</f>
        <v>0</v>
      </c>
      <c r="Y70" s="106">
        <f>'1º-EV'!AC43</f>
        <v>0</v>
      </c>
      <c r="Z70" s="106">
        <f>'1º-EV'!AD43</f>
        <v>0</v>
      </c>
      <c r="AA70" s="106">
        <f>'1º-EV'!AE43</f>
        <v>0</v>
      </c>
      <c r="AB70" s="106">
        <f>'1º-EV'!AF43</f>
        <v>0</v>
      </c>
      <c r="AC70" s="101"/>
      <c r="AD70" s="101"/>
      <c r="AE70" s="101"/>
      <c r="AF70" s="101"/>
      <c r="AG70" s="101"/>
      <c r="AH70" s="101"/>
      <c r="AI70" s="101"/>
      <c r="AJ70" s="101"/>
      <c r="AK70" s="40"/>
      <c r="AL70" s="40"/>
      <c r="AM70" s="40"/>
    </row>
    <row r="71" spans="2:39" ht="28.5" customHeight="1" x14ac:dyDescent="0.25">
      <c r="B71" s="118" t="s">
        <v>101</v>
      </c>
      <c r="C71" s="115"/>
      <c r="D71" s="106">
        <f>'1º-EV'!D44</f>
        <v>0</v>
      </c>
      <c r="E71" s="106">
        <f>'1º-EV'!E44</f>
        <v>0</v>
      </c>
      <c r="F71" s="106">
        <f>'1º-EV'!F44</f>
        <v>0</v>
      </c>
      <c r="G71" s="106">
        <f>'1º-EV'!G44</f>
        <v>0</v>
      </c>
      <c r="H71" s="106">
        <f>'1º-EV'!H44</f>
        <v>0</v>
      </c>
      <c r="I71" s="106">
        <f>'1º-EV'!I44</f>
        <v>0</v>
      </c>
      <c r="J71" s="106">
        <f>'1º-EV'!J44</f>
        <v>0</v>
      </c>
      <c r="K71" s="106">
        <f>'1º-EV'!K44</f>
        <v>0</v>
      </c>
      <c r="L71" s="106">
        <f>'1º-EV'!L44</f>
        <v>0</v>
      </c>
      <c r="M71" s="106">
        <f>'1º-EV'!M44</f>
        <v>0</v>
      </c>
      <c r="N71" s="106">
        <f>'1º-EV'!N44</f>
        <v>0</v>
      </c>
      <c r="O71" s="106">
        <f>'1º-EV'!O44</f>
        <v>0</v>
      </c>
      <c r="P71" s="106">
        <f>'1º-EV'!P44</f>
        <v>0</v>
      </c>
      <c r="Q71" s="106">
        <f>'1º-EV'!Q44</f>
        <v>0</v>
      </c>
      <c r="R71" s="106">
        <f>'1º-EV'!R44</f>
        <v>0</v>
      </c>
      <c r="S71" s="106">
        <f>'1º-EV'!S44</f>
        <v>0</v>
      </c>
      <c r="T71" s="106">
        <f>'1º-EV'!T44</f>
        <v>0</v>
      </c>
      <c r="U71" s="106">
        <f>'1º-EV'!U44</f>
        <v>0</v>
      </c>
      <c r="V71" s="106">
        <f>'1º-EV'!X44</f>
        <v>0</v>
      </c>
      <c r="W71" s="106">
        <f>'1º-EV'!AA44</f>
        <v>0</v>
      </c>
      <c r="X71" s="106">
        <f>'1º-EV'!AB44</f>
        <v>0</v>
      </c>
      <c r="Y71" s="106">
        <f>'1º-EV'!AC44</f>
        <v>0</v>
      </c>
      <c r="Z71" s="106">
        <f>'1º-EV'!AD44</f>
        <v>0</v>
      </c>
      <c r="AA71" s="106">
        <f>'1º-EV'!AE44</f>
        <v>0</v>
      </c>
      <c r="AB71" s="106">
        <f>'1º-EV'!AF44</f>
        <v>0</v>
      </c>
      <c r="AC71" s="101"/>
      <c r="AD71" s="101"/>
      <c r="AE71" s="101"/>
      <c r="AF71" s="101"/>
      <c r="AG71" s="101"/>
      <c r="AH71" s="101"/>
      <c r="AI71" s="101"/>
      <c r="AJ71" s="101"/>
      <c r="AK71" s="40"/>
      <c r="AL71" s="40"/>
      <c r="AM71" s="40"/>
    </row>
    <row r="72" spans="2:39" ht="28.5" customHeight="1" x14ac:dyDescent="0.25">
      <c r="B72" s="118" t="s">
        <v>101</v>
      </c>
      <c r="C72" s="115"/>
      <c r="D72" s="106">
        <f>'1º-EV'!D45</f>
        <v>0</v>
      </c>
      <c r="E72" s="106">
        <f>'1º-EV'!E45</f>
        <v>0</v>
      </c>
      <c r="F72" s="106">
        <f>'1º-EV'!F45</f>
        <v>0</v>
      </c>
      <c r="G72" s="106">
        <f>'1º-EV'!G45</f>
        <v>0</v>
      </c>
      <c r="H72" s="106">
        <f>'1º-EV'!H45</f>
        <v>0</v>
      </c>
      <c r="I72" s="106">
        <f>'1º-EV'!I45</f>
        <v>0</v>
      </c>
      <c r="J72" s="106">
        <f>'1º-EV'!J45</f>
        <v>0</v>
      </c>
      <c r="K72" s="106">
        <f>'1º-EV'!K45</f>
        <v>0</v>
      </c>
      <c r="L72" s="106">
        <f>'1º-EV'!L45</f>
        <v>0</v>
      </c>
      <c r="M72" s="106">
        <f>'1º-EV'!M45</f>
        <v>0</v>
      </c>
      <c r="N72" s="106">
        <f>'1º-EV'!N45</f>
        <v>0</v>
      </c>
      <c r="O72" s="106">
        <f>'1º-EV'!O45</f>
        <v>0</v>
      </c>
      <c r="P72" s="106">
        <f>'1º-EV'!P45</f>
        <v>0</v>
      </c>
      <c r="Q72" s="106">
        <f>'1º-EV'!Q45</f>
        <v>0</v>
      </c>
      <c r="R72" s="106">
        <f>'1º-EV'!R45</f>
        <v>0</v>
      </c>
      <c r="S72" s="106">
        <f>'1º-EV'!S45</f>
        <v>0</v>
      </c>
      <c r="T72" s="106">
        <f>'1º-EV'!T45</f>
        <v>0</v>
      </c>
      <c r="U72" s="106">
        <f>'1º-EV'!U45</f>
        <v>0</v>
      </c>
      <c r="V72" s="106">
        <f>'1º-EV'!X45</f>
        <v>0</v>
      </c>
      <c r="W72" s="106">
        <f>'1º-EV'!AA45</f>
        <v>0</v>
      </c>
      <c r="X72" s="106">
        <f>'1º-EV'!AB45</f>
        <v>0</v>
      </c>
      <c r="Y72" s="106">
        <f>'1º-EV'!AC45</f>
        <v>0</v>
      </c>
      <c r="Z72" s="106">
        <f>'1º-EV'!AD45</f>
        <v>0</v>
      </c>
      <c r="AA72" s="106">
        <f>'1º-EV'!AE45</f>
        <v>0</v>
      </c>
      <c r="AB72" s="106">
        <f>'1º-EV'!AF45</f>
        <v>0</v>
      </c>
      <c r="AC72" s="101"/>
      <c r="AD72" s="101"/>
      <c r="AE72" s="101"/>
      <c r="AF72" s="101"/>
      <c r="AG72" s="101"/>
      <c r="AH72" s="101"/>
      <c r="AI72" s="101"/>
      <c r="AJ72" s="101"/>
      <c r="AK72" s="40"/>
      <c r="AL72" s="40"/>
      <c r="AM72" s="40"/>
    </row>
    <row r="73" spans="2:39" ht="28.5" customHeight="1" x14ac:dyDescent="0.25">
      <c r="B73" s="118" t="s">
        <v>101</v>
      </c>
      <c r="C73" s="132"/>
      <c r="D73" s="106">
        <f>'2º-EV'!D46</f>
        <v>0</v>
      </c>
      <c r="E73" s="106">
        <f>'2º-EV'!E46</f>
        <v>0</v>
      </c>
      <c r="F73" s="106">
        <f>'2º-EV'!F46</f>
        <v>0</v>
      </c>
      <c r="G73" s="106">
        <f>'2º-EV'!G46</f>
        <v>0</v>
      </c>
      <c r="H73" s="106">
        <f>'2º-EV'!H46</f>
        <v>0</v>
      </c>
      <c r="I73" s="106">
        <f>'2º-EV'!I46</f>
        <v>0</v>
      </c>
      <c r="J73" s="106">
        <f>'2º-EV'!J46</f>
        <v>0</v>
      </c>
      <c r="K73" s="106">
        <f>'2º-EV'!K46</f>
        <v>0</v>
      </c>
      <c r="L73" s="106">
        <f>'2º-EV'!L46</f>
        <v>0</v>
      </c>
      <c r="M73" s="106">
        <f>'2º-EV'!M46</f>
        <v>0</v>
      </c>
      <c r="N73" s="106">
        <f>'2º-EV'!N46</f>
        <v>0</v>
      </c>
      <c r="O73" s="106">
        <f>'2º-EV'!O46</f>
        <v>0</v>
      </c>
      <c r="P73" s="106">
        <f>'2º-EV'!P46</f>
        <v>0</v>
      </c>
      <c r="Q73" s="106">
        <f>'2º-EV'!Q46</f>
        <v>0</v>
      </c>
      <c r="R73" s="106">
        <f>'2º-EV'!R46</f>
        <v>0</v>
      </c>
      <c r="S73" s="106">
        <f>'2º-EV'!S46</f>
        <v>0</v>
      </c>
      <c r="T73" s="106">
        <f>'2º-EV'!T46</f>
        <v>0</v>
      </c>
      <c r="U73" s="106">
        <f>'2º-EV'!U46</f>
        <v>0</v>
      </c>
      <c r="V73" s="106">
        <f>'2º-EV'!V46</f>
        <v>0</v>
      </c>
      <c r="W73" s="106">
        <f>'2º-EV'!W46</f>
        <v>0</v>
      </c>
      <c r="X73" s="106">
        <f>'2º-EV'!X46</f>
        <v>0</v>
      </c>
      <c r="Y73" s="106">
        <f>'2º-EV'!Y46</f>
        <v>0</v>
      </c>
      <c r="Z73" s="106">
        <f>'2º-EV'!Z46</f>
        <v>0</v>
      </c>
      <c r="AA73" s="106">
        <f>'2º-EV'!AA46</f>
        <v>0</v>
      </c>
      <c r="AB73" s="106">
        <f>'2º-EV'!AB46</f>
        <v>0</v>
      </c>
      <c r="AC73" s="101"/>
      <c r="AD73" s="101"/>
      <c r="AE73" s="101"/>
      <c r="AF73" s="101"/>
      <c r="AG73" s="101"/>
      <c r="AH73" s="101"/>
      <c r="AI73" s="101"/>
      <c r="AJ73" s="101"/>
      <c r="AK73" s="40"/>
      <c r="AL73" s="40"/>
      <c r="AM73" s="40"/>
    </row>
    <row r="74" spans="2:39" ht="28.5" customHeight="1" x14ac:dyDescent="0.25">
      <c r="B74" s="118" t="s">
        <v>101</v>
      </c>
      <c r="C74" s="132"/>
      <c r="D74" s="106">
        <f>'2º-EV'!D47</f>
        <v>0</v>
      </c>
      <c r="E74" s="106">
        <f>'2º-EV'!E47</f>
        <v>0</v>
      </c>
      <c r="F74" s="106">
        <f>'2º-EV'!F47</f>
        <v>0</v>
      </c>
      <c r="G74" s="106">
        <f>'2º-EV'!G47</f>
        <v>0</v>
      </c>
      <c r="H74" s="106">
        <f>'2º-EV'!H47</f>
        <v>0</v>
      </c>
      <c r="I74" s="106">
        <f>'2º-EV'!I47</f>
        <v>0</v>
      </c>
      <c r="J74" s="106">
        <f>'2º-EV'!J47</f>
        <v>0</v>
      </c>
      <c r="K74" s="106">
        <f>'2º-EV'!K47</f>
        <v>0</v>
      </c>
      <c r="L74" s="106">
        <f>'2º-EV'!L47</f>
        <v>0</v>
      </c>
      <c r="M74" s="106">
        <f>'2º-EV'!M47</f>
        <v>0</v>
      </c>
      <c r="N74" s="106">
        <f>'2º-EV'!N47</f>
        <v>0</v>
      </c>
      <c r="O74" s="106">
        <f>'2º-EV'!O47</f>
        <v>0</v>
      </c>
      <c r="P74" s="106">
        <f>'2º-EV'!P47</f>
        <v>0</v>
      </c>
      <c r="Q74" s="106">
        <f>'2º-EV'!Q47</f>
        <v>0</v>
      </c>
      <c r="R74" s="106">
        <f>'2º-EV'!R47</f>
        <v>0</v>
      </c>
      <c r="S74" s="106">
        <f>'2º-EV'!S47</f>
        <v>0</v>
      </c>
      <c r="T74" s="106">
        <f>'2º-EV'!T47</f>
        <v>0</v>
      </c>
      <c r="U74" s="106">
        <f>'2º-EV'!U47</f>
        <v>0</v>
      </c>
      <c r="V74" s="106">
        <f>'2º-EV'!V47</f>
        <v>0</v>
      </c>
      <c r="W74" s="106">
        <f>'2º-EV'!W47</f>
        <v>0</v>
      </c>
      <c r="X74" s="106">
        <f>'2º-EV'!X47</f>
        <v>0</v>
      </c>
      <c r="Y74" s="106">
        <f>'2º-EV'!Y47</f>
        <v>0</v>
      </c>
      <c r="Z74" s="106">
        <f>'2º-EV'!Z47</f>
        <v>0</v>
      </c>
      <c r="AA74" s="106">
        <f>'2º-EV'!AA47</f>
        <v>0</v>
      </c>
      <c r="AB74" s="106">
        <f>'2º-EV'!AB47</f>
        <v>0</v>
      </c>
      <c r="AC74" s="101"/>
      <c r="AD74" s="101"/>
      <c r="AE74" s="101"/>
      <c r="AF74" s="101"/>
      <c r="AG74" s="101"/>
      <c r="AH74" s="101"/>
      <c r="AI74" s="101"/>
      <c r="AJ74" s="101"/>
      <c r="AK74" s="40"/>
      <c r="AL74" s="40"/>
      <c r="AM74" s="40"/>
    </row>
    <row r="75" spans="2:39" ht="28.5" customHeight="1" x14ac:dyDescent="0.25">
      <c r="B75" s="118" t="s">
        <v>101</v>
      </c>
      <c r="C75" s="131"/>
      <c r="D75" s="106">
        <f>'3º-EV'!D35</f>
        <v>0</v>
      </c>
      <c r="E75" s="106">
        <f>'3º-EV'!E35</f>
        <v>0</v>
      </c>
      <c r="F75" s="106">
        <f>'3º-EV'!F35</f>
        <v>0</v>
      </c>
      <c r="G75" s="106">
        <f>'3º-EV'!G35</f>
        <v>0</v>
      </c>
      <c r="H75" s="106">
        <f>'3º-EV'!H35</f>
        <v>0</v>
      </c>
      <c r="I75" s="106">
        <f>'3º-EV'!I35</f>
        <v>0</v>
      </c>
      <c r="J75" s="106">
        <f>'3º-EV'!J35</f>
        <v>0</v>
      </c>
      <c r="K75" s="106">
        <f>'3º-EV'!K35</f>
        <v>0</v>
      </c>
      <c r="L75" s="106">
        <f>'3º-EV'!L35</f>
        <v>0</v>
      </c>
      <c r="M75" s="106">
        <f>'3º-EV'!M35</f>
        <v>0</v>
      </c>
      <c r="N75" s="106">
        <f>'3º-EV'!N35</f>
        <v>0</v>
      </c>
      <c r="O75" s="106">
        <f>'3º-EV'!O35</f>
        <v>0</v>
      </c>
      <c r="P75" s="106">
        <f>'3º-EV'!P35</f>
        <v>0</v>
      </c>
      <c r="Q75" s="106">
        <f>'3º-EV'!Q35</f>
        <v>0</v>
      </c>
      <c r="R75" s="106">
        <f>'3º-EV'!R35</f>
        <v>0</v>
      </c>
      <c r="S75" s="106">
        <f>'3º-EV'!S35</f>
        <v>0</v>
      </c>
      <c r="T75" s="106">
        <f>'3º-EV'!T35</f>
        <v>0</v>
      </c>
      <c r="U75" s="106">
        <f>'3º-EV'!U35</f>
        <v>0</v>
      </c>
      <c r="V75" s="106">
        <f>'3º-EV'!V35</f>
        <v>0</v>
      </c>
      <c r="W75" s="106">
        <f>'3º-EV'!W35</f>
        <v>0</v>
      </c>
      <c r="X75" s="106">
        <f>'3º-EV'!X35</f>
        <v>0</v>
      </c>
      <c r="Y75" s="106">
        <f>'3º-EV'!Y35</f>
        <v>0</v>
      </c>
      <c r="Z75" s="106">
        <f>'3º-EV'!Z35</f>
        <v>0</v>
      </c>
      <c r="AA75" s="106">
        <f>'3º-EV'!AA35</f>
        <v>0</v>
      </c>
      <c r="AB75" s="106">
        <f>'3º-EV'!AB35</f>
        <v>0</v>
      </c>
      <c r="AC75" s="101"/>
      <c r="AD75" s="101"/>
      <c r="AE75" s="101"/>
      <c r="AF75" s="101"/>
      <c r="AG75" s="101"/>
      <c r="AH75" s="101"/>
      <c r="AI75" s="101"/>
      <c r="AJ75" s="101"/>
      <c r="AK75" s="40"/>
      <c r="AL75" s="40"/>
      <c r="AM75" s="40"/>
    </row>
    <row r="76" spans="2:39" ht="26.25" hidden="1" customHeight="1" x14ac:dyDescent="0.25">
      <c r="B76" s="113"/>
      <c r="C76" s="111" t="s">
        <v>96</v>
      </c>
      <c r="D76" s="112">
        <f t="shared" ref="D76:AB76" si="5">COUNTIF(D64:D75,"D")*4</f>
        <v>0</v>
      </c>
      <c r="E76" s="112">
        <f t="shared" si="5"/>
        <v>0</v>
      </c>
      <c r="F76" s="112">
        <f t="shared" si="5"/>
        <v>0</v>
      </c>
      <c r="G76" s="112">
        <f t="shared" si="5"/>
        <v>0</v>
      </c>
      <c r="H76" s="112">
        <f t="shared" si="5"/>
        <v>0</v>
      </c>
      <c r="I76" s="112">
        <f t="shared" si="5"/>
        <v>0</v>
      </c>
      <c r="J76" s="112">
        <f t="shared" si="5"/>
        <v>0</v>
      </c>
      <c r="K76" s="112">
        <f t="shared" si="5"/>
        <v>0</v>
      </c>
      <c r="L76" s="112">
        <f t="shared" si="5"/>
        <v>0</v>
      </c>
      <c r="M76" s="112">
        <f t="shared" si="5"/>
        <v>0</v>
      </c>
      <c r="N76" s="112">
        <f t="shared" si="5"/>
        <v>0</v>
      </c>
      <c r="O76" s="112">
        <f t="shared" si="5"/>
        <v>0</v>
      </c>
      <c r="P76" s="112">
        <f t="shared" si="5"/>
        <v>0</v>
      </c>
      <c r="Q76" s="112">
        <f t="shared" si="5"/>
        <v>0</v>
      </c>
      <c r="R76" s="112">
        <f t="shared" si="5"/>
        <v>0</v>
      </c>
      <c r="S76" s="112">
        <f t="shared" si="5"/>
        <v>0</v>
      </c>
      <c r="T76" s="112">
        <f t="shared" si="5"/>
        <v>0</v>
      </c>
      <c r="U76" s="112">
        <f t="shared" si="5"/>
        <v>0</v>
      </c>
      <c r="V76" s="112">
        <f t="shared" si="5"/>
        <v>0</v>
      </c>
      <c r="W76" s="112">
        <f t="shared" si="5"/>
        <v>0</v>
      </c>
      <c r="X76" s="112">
        <f t="shared" si="5"/>
        <v>0</v>
      </c>
      <c r="Y76" s="112">
        <f t="shared" si="5"/>
        <v>0</v>
      </c>
      <c r="Z76" s="112">
        <f t="shared" si="5"/>
        <v>0</v>
      </c>
      <c r="AA76" s="112">
        <f t="shared" si="5"/>
        <v>0</v>
      </c>
      <c r="AB76" s="112">
        <f t="shared" si="5"/>
        <v>0</v>
      </c>
      <c r="AC76" s="101"/>
      <c r="AD76" s="101"/>
      <c r="AE76" s="101"/>
      <c r="AF76" s="101"/>
      <c r="AG76" s="101"/>
      <c r="AH76" s="101"/>
      <c r="AI76" s="101"/>
      <c r="AJ76" s="101"/>
      <c r="AK76" s="40"/>
      <c r="AL76" s="40"/>
      <c r="AM76" s="40"/>
    </row>
    <row r="77" spans="2:39" ht="26.25" hidden="1" customHeight="1" x14ac:dyDescent="0.25">
      <c r="B77" s="113"/>
      <c r="C77" s="111" t="s">
        <v>97</v>
      </c>
      <c r="D77" s="112">
        <f t="shared" ref="D77:AB77" si="6">COUNTIF(D64:D75,"C")*3</f>
        <v>0</v>
      </c>
      <c r="E77" s="112">
        <f t="shared" si="6"/>
        <v>0</v>
      </c>
      <c r="F77" s="112">
        <f t="shared" si="6"/>
        <v>0</v>
      </c>
      <c r="G77" s="112">
        <f t="shared" si="6"/>
        <v>0</v>
      </c>
      <c r="H77" s="112">
        <f t="shared" si="6"/>
        <v>0</v>
      </c>
      <c r="I77" s="112">
        <f t="shared" si="6"/>
        <v>0</v>
      </c>
      <c r="J77" s="112">
        <f t="shared" si="6"/>
        <v>0</v>
      </c>
      <c r="K77" s="112">
        <f t="shared" si="6"/>
        <v>0</v>
      </c>
      <c r="L77" s="112">
        <f t="shared" si="6"/>
        <v>0</v>
      </c>
      <c r="M77" s="112">
        <f t="shared" si="6"/>
        <v>0</v>
      </c>
      <c r="N77" s="112">
        <f t="shared" si="6"/>
        <v>0</v>
      </c>
      <c r="O77" s="112">
        <f t="shared" si="6"/>
        <v>0</v>
      </c>
      <c r="P77" s="112">
        <f t="shared" si="6"/>
        <v>0</v>
      </c>
      <c r="Q77" s="112">
        <f t="shared" si="6"/>
        <v>0</v>
      </c>
      <c r="R77" s="112">
        <f t="shared" si="6"/>
        <v>0</v>
      </c>
      <c r="S77" s="112">
        <f t="shared" si="6"/>
        <v>0</v>
      </c>
      <c r="T77" s="112">
        <f t="shared" si="6"/>
        <v>0</v>
      </c>
      <c r="U77" s="112">
        <f t="shared" si="6"/>
        <v>0</v>
      </c>
      <c r="V77" s="112">
        <f t="shared" si="6"/>
        <v>0</v>
      </c>
      <c r="W77" s="112">
        <f t="shared" si="6"/>
        <v>0</v>
      </c>
      <c r="X77" s="112">
        <f t="shared" si="6"/>
        <v>0</v>
      </c>
      <c r="Y77" s="112">
        <f t="shared" si="6"/>
        <v>0</v>
      </c>
      <c r="Z77" s="112">
        <f t="shared" si="6"/>
        <v>0</v>
      </c>
      <c r="AA77" s="112">
        <f t="shared" si="6"/>
        <v>0</v>
      </c>
      <c r="AB77" s="112">
        <f t="shared" si="6"/>
        <v>0</v>
      </c>
      <c r="AC77" s="101"/>
      <c r="AD77" s="101"/>
      <c r="AE77" s="101"/>
      <c r="AF77" s="101"/>
      <c r="AG77" s="101"/>
      <c r="AH77" s="101"/>
      <c r="AI77" s="101"/>
      <c r="AJ77" s="101"/>
      <c r="AK77" s="40"/>
      <c r="AL77" s="40"/>
      <c r="AM77" s="40"/>
    </row>
    <row r="78" spans="2:39" ht="26.25" hidden="1" customHeight="1" x14ac:dyDescent="0.25">
      <c r="B78" s="113"/>
      <c r="C78" s="111" t="s">
        <v>98</v>
      </c>
      <c r="D78" s="112">
        <f t="shared" ref="D78:AB78" si="7">COUNTIF(D64:D75,"EP")*2</f>
        <v>0</v>
      </c>
      <c r="E78" s="112">
        <f t="shared" si="7"/>
        <v>0</v>
      </c>
      <c r="F78" s="112">
        <f t="shared" si="7"/>
        <v>0</v>
      </c>
      <c r="G78" s="112">
        <f t="shared" si="7"/>
        <v>0</v>
      </c>
      <c r="H78" s="112">
        <f t="shared" si="7"/>
        <v>0</v>
      </c>
      <c r="I78" s="112">
        <f t="shared" si="7"/>
        <v>0</v>
      </c>
      <c r="J78" s="112">
        <f t="shared" si="7"/>
        <v>0</v>
      </c>
      <c r="K78" s="112">
        <f t="shared" si="7"/>
        <v>0</v>
      </c>
      <c r="L78" s="112">
        <f t="shared" si="7"/>
        <v>0</v>
      </c>
      <c r="M78" s="112">
        <f t="shared" si="7"/>
        <v>0</v>
      </c>
      <c r="N78" s="112">
        <f t="shared" si="7"/>
        <v>0</v>
      </c>
      <c r="O78" s="112">
        <f t="shared" si="7"/>
        <v>0</v>
      </c>
      <c r="P78" s="112">
        <f t="shared" si="7"/>
        <v>0</v>
      </c>
      <c r="Q78" s="112">
        <f t="shared" si="7"/>
        <v>0</v>
      </c>
      <c r="R78" s="112">
        <f t="shared" si="7"/>
        <v>0</v>
      </c>
      <c r="S78" s="112">
        <f t="shared" si="7"/>
        <v>0</v>
      </c>
      <c r="T78" s="112">
        <f t="shared" si="7"/>
        <v>0</v>
      </c>
      <c r="U78" s="112">
        <f t="shared" si="7"/>
        <v>0</v>
      </c>
      <c r="V78" s="112">
        <f t="shared" si="7"/>
        <v>0</v>
      </c>
      <c r="W78" s="112">
        <f t="shared" si="7"/>
        <v>0</v>
      </c>
      <c r="X78" s="112">
        <f t="shared" si="7"/>
        <v>0</v>
      </c>
      <c r="Y78" s="112">
        <f t="shared" si="7"/>
        <v>0</v>
      </c>
      <c r="Z78" s="112">
        <f t="shared" si="7"/>
        <v>0</v>
      </c>
      <c r="AA78" s="112">
        <f t="shared" si="7"/>
        <v>0</v>
      </c>
      <c r="AB78" s="112">
        <f t="shared" si="7"/>
        <v>0</v>
      </c>
      <c r="AC78" s="101"/>
      <c r="AD78" s="101"/>
      <c r="AE78" s="101"/>
      <c r="AF78" s="101"/>
      <c r="AG78" s="101"/>
      <c r="AH78" s="101"/>
      <c r="AI78" s="101"/>
      <c r="AJ78" s="101"/>
      <c r="AK78" s="40"/>
      <c r="AL78" s="40"/>
      <c r="AM78" s="40"/>
    </row>
    <row r="79" spans="2:39" ht="20.25" hidden="1" customHeight="1" x14ac:dyDescent="0.25">
      <c r="B79" s="114"/>
      <c r="C79" s="111" t="s">
        <v>99</v>
      </c>
      <c r="D79" s="112">
        <f t="shared" ref="D79:AB79" si="8">COUNTIF(D64:D75,"I")</f>
        <v>0</v>
      </c>
      <c r="E79" s="112">
        <f t="shared" si="8"/>
        <v>0</v>
      </c>
      <c r="F79" s="112">
        <f t="shared" si="8"/>
        <v>0</v>
      </c>
      <c r="G79" s="112">
        <f t="shared" si="8"/>
        <v>0</v>
      </c>
      <c r="H79" s="112">
        <f t="shared" si="8"/>
        <v>0</v>
      </c>
      <c r="I79" s="112">
        <f t="shared" si="8"/>
        <v>0</v>
      </c>
      <c r="J79" s="112">
        <f t="shared" si="8"/>
        <v>0</v>
      </c>
      <c r="K79" s="112">
        <f t="shared" si="8"/>
        <v>0</v>
      </c>
      <c r="L79" s="112">
        <f t="shared" si="8"/>
        <v>0</v>
      </c>
      <c r="M79" s="112">
        <f t="shared" si="8"/>
        <v>0</v>
      </c>
      <c r="N79" s="112">
        <f t="shared" si="8"/>
        <v>0</v>
      </c>
      <c r="O79" s="112">
        <f t="shared" si="8"/>
        <v>0</v>
      </c>
      <c r="P79" s="112">
        <f t="shared" si="8"/>
        <v>0</v>
      </c>
      <c r="Q79" s="112">
        <f t="shared" si="8"/>
        <v>0</v>
      </c>
      <c r="R79" s="112">
        <f t="shared" si="8"/>
        <v>0</v>
      </c>
      <c r="S79" s="112">
        <f t="shared" si="8"/>
        <v>0</v>
      </c>
      <c r="T79" s="112">
        <f t="shared" si="8"/>
        <v>0</v>
      </c>
      <c r="U79" s="112">
        <f t="shared" si="8"/>
        <v>0</v>
      </c>
      <c r="V79" s="112">
        <f t="shared" si="8"/>
        <v>0</v>
      </c>
      <c r="W79" s="112">
        <f t="shared" si="8"/>
        <v>0</v>
      </c>
      <c r="X79" s="112">
        <f t="shared" si="8"/>
        <v>0</v>
      </c>
      <c r="Y79" s="112">
        <f t="shared" si="8"/>
        <v>0</v>
      </c>
      <c r="Z79" s="112">
        <f t="shared" si="8"/>
        <v>0</v>
      </c>
      <c r="AA79" s="112">
        <f t="shared" si="8"/>
        <v>0</v>
      </c>
      <c r="AB79" s="112">
        <f t="shared" si="8"/>
        <v>0</v>
      </c>
      <c r="AC79" s="101"/>
      <c r="AD79" s="101"/>
      <c r="AE79" s="101"/>
      <c r="AF79" s="101"/>
      <c r="AG79" s="101"/>
      <c r="AH79" s="101"/>
      <c r="AI79" s="101"/>
      <c r="AJ79" s="101"/>
      <c r="AK79" s="40"/>
      <c r="AL79" s="40"/>
      <c r="AM79" s="40"/>
    </row>
    <row r="80" spans="2:39" ht="20.25" hidden="1" customHeight="1" x14ac:dyDescent="0.25">
      <c r="B80" s="114"/>
      <c r="C80" s="111" t="s">
        <v>95</v>
      </c>
      <c r="D80" s="112">
        <f>SUM(D76:D79)</f>
        <v>0</v>
      </c>
      <c r="E80" s="112">
        <f t="shared" ref="E80:AB80" si="9">SUM(E76:E79)</f>
        <v>0</v>
      </c>
      <c r="F80" s="112">
        <f t="shared" si="9"/>
        <v>0</v>
      </c>
      <c r="G80" s="112">
        <f t="shared" si="9"/>
        <v>0</v>
      </c>
      <c r="H80" s="112">
        <f t="shared" si="9"/>
        <v>0</v>
      </c>
      <c r="I80" s="112">
        <f t="shared" si="9"/>
        <v>0</v>
      </c>
      <c r="J80" s="112">
        <f t="shared" si="9"/>
        <v>0</v>
      </c>
      <c r="K80" s="112">
        <f t="shared" si="9"/>
        <v>0</v>
      </c>
      <c r="L80" s="112">
        <f t="shared" si="9"/>
        <v>0</v>
      </c>
      <c r="M80" s="112">
        <f t="shared" si="9"/>
        <v>0</v>
      </c>
      <c r="N80" s="112">
        <f t="shared" si="9"/>
        <v>0</v>
      </c>
      <c r="O80" s="112">
        <f t="shared" si="9"/>
        <v>0</v>
      </c>
      <c r="P80" s="112">
        <f t="shared" si="9"/>
        <v>0</v>
      </c>
      <c r="Q80" s="112">
        <f t="shared" si="9"/>
        <v>0</v>
      </c>
      <c r="R80" s="112">
        <f t="shared" si="9"/>
        <v>0</v>
      </c>
      <c r="S80" s="112">
        <f t="shared" si="9"/>
        <v>0</v>
      </c>
      <c r="T80" s="112">
        <f t="shared" si="9"/>
        <v>0</v>
      </c>
      <c r="U80" s="112">
        <f t="shared" si="9"/>
        <v>0</v>
      </c>
      <c r="V80" s="112">
        <f t="shared" si="9"/>
        <v>0</v>
      </c>
      <c r="W80" s="112">
        <f t="shared" si="9"/>
        <v>0</v>
      </c>
      <c r="X80" s="112">
        <f t="shared" si="9"/>
        <v>0</v>
      </c>
      <c r="Y80" s="112">
        <f t="shared" si="9"/>
        <v>0</v>
      </c>
      <c r="Z80" s="112">
        <f t="shared" si="9"/>
        <v>0</v>
      </c>
      <c r="AA80" s="112">
        <f t="shared" si="9"/>
        <v>0</v>
      </c>
      <c r="AB80" s="112">
        <f t="shared" si="9"/>
        <v>0</v>
      </c>
      <c r="AC80" s="101"/>
      <c r="AD80" s="101"/>
      <c r="AE80" s="101"/>
      <c r="AF80" s="101"/>
      <c r="AG80" s="101"/>
      <c r="AH80" s="101"/>
      <c r="AI80" s="101"/>
      <c r="AJ80" s="101"/>
      <c r="AK80" s="40"/>
      <c r="AL80" s="40"/>
      <c r="AM80" s="40"/>
    </row>
    <row r="81" spans="2:39" ht="20.25" customHeight="1" x14ac:dyDescent="0.25">
      <c r="B81" s="105"/>
      <c r="C81" s="119" t="s">
        <v>105</v>
      </c>
      <c r="D81" s="121">
        <f>D63*(D90/10)/(D87*4)</f>
        <v>0</v>
      </c>
      <c r="E81" s="121">
        <f>E63*(D90/10)/(D87*4)</f>
        <v>0</v>
      </c>
      <c r="F81" s="121">
        <f>F63*(D90/10)/(D87*4)</f>
        <v>0</v>
      </c>
      <c r="G81" s="121">
        <f>G63*(D90/10)/(D87*4)</f>
        <v>0</v>
      </c>
      <c r="H81" s="121">
        <f>H63*(D90/10)/(D87*4)</f>
        <v>0</v>
      </c>
      <c r="I81" s="121">
        <f>I63*(D90/10)/(D87*4)</f>
        <v>0</v>
      </c>
      <c r="J81" s="121">
        <f>J63*(D90/10)/(D87*4)</f>
        <v>0</v>
      </c>
      <c r="K81" s="121">
        <f>K63*(D90/10)/(D87*4)</f>
        <v>0</v>
      </c>
      <c r="L81" s="121">
        <f>L63*(D90/10)/(D87*4)</f>
        <v>0</v>
      </c>
      <c r="M81" s="121">
        <f>M63*(D90/10)/(D87*4)</f>
        <v>0</v>
      </c>
      <c r="N81" s="121">
        <f>N63*(D90/10)/(D87*4)</f>
        <v>0</v>
      </c>
      <c r="O81" s="121">
        <f>O63*(D90/10)/(D87*4)</f>
        <v>0</v>
      </c>
      <c r="P81" s="121">
        <f>P63*(D90/10)/(D87*4)</f>
        <v>0</v>
      </c>
      <c r="Q81" s="121">
        <f>Q63*(D90/10)/(D87*4)</f>
        <v>0</v>
      </c>
      <c r="R81" s="121">
        <f>R63*(D90/10)/(D87*4)</f>
        <v>0</v>
      </c>
      <c r="S81" s="121">
        <f>S63*(D90/10)/(D87*4)</f>
        <v>0</v>
      </c>
      <c r="T81" s="121">
        <f>T63*(D90/10)/(D87*4)</f>
        <v>0</v>
      </c>
      <c r="U81" s="121">
        <f>U63*(D90/10)/(D87*4)</f>
        <v>0</v>
      </c>
      <c r="V81" s="121">
        <f>V63*(D90/10)/(D87*4)</f>
        <v>0</v>
      </c>
      <c r="W81" s="121">
        <f>W63*(D90/10)/(D87*4)</f>
        <v>0</v>
      </c>
      <c r="X81" s="121">
        <f>X63*(D90/10)/(D87*4)</f>
        <v>0</v>
      </c>
      <c r="Y81" s="121">
        <f>Y63*(D90/10)/(D87*4)</f>
        <v>0</v>
      </c>
      <c r="Z81" s="121">
        <f>Z63*(D90/10)/(D87*4)</f>
        <v>0</v>
      </c>
      <c r="AA81" s="121">
        <f>AA63*(D90/10)/(D87*4)</f>
        <v>0</v>
      </c>
      <c r="AB81" s="121">
        <f>AB63*(D90/10)/(D87*4)</f>
        <v>0</v>
      </c>
      <c r="AC81" s="101"/>
      <c r="AD81" s="101"/>
      <c r="AE81" s="101"/>
      <c r="AF81" s="101"/>
      <c r="AG81" s="101"/>
      <c r="AH81" s="101"/>
      <c r="AI81" s="101"/>
      <c r="AJ81" s="101"/>
      <c r="AK81" s="40"/>
      <c r="AL81" s="40"/>
      <c r="AM81" s="40"/>
    </row>
    <row r="82" spans="2:39" ht="20.25" customHeight="1" x14ac:dyDescent="0.25">
      <c r="B82" s="29"/>
      <c r="C82" s="120" t="s">
        <v>106</v>
      </c>
      <c r="D82" s="121">
        <f>D80*(D91/10)/(D88*4)</f>
        <v>0</v>
      </c>
      <c r="E82" s="121">
        <f>E80*(D91/10)/(D88*4)</f>
        <v>0</v>
      </c>
      <c r="F82" s="121">
        <f>F80*(D91/10)/(D88*4)</f>
        <v>0</v>
      </c>
      <c r="G82" s="121">
        <f>G80*(D91/10)/(D88*4)</f>
        <v>0</v>
      </c>
      <c r="H82" s="121">
        <f>H80*(D91/10)/(D88*4)</f>
        <v>0</v>
      </c>
      <c r="I82" s="121">
        <f>I80*(D91/10)/(D88*4)</f>
        <v>0</v>
      </c>
      <c r="J82" s="121">
        <f>J80*(D91/10)/(D88*4)</f>
        <v>0</v>
      </c>
      <c r="K82" s="121">
        <f>K80*(D91/10)/(D88*4)</f>
        <v>0</v>
      </c>
      <c r="L82" s="121">
        <f>L80*(D91/10)/(D88*4)</f>
        <v>0</v>
      </c>
      <c r="M82" s="121">
        <f>M80*(D91/10)/(D88*4)</f>
        <v>0</v>
      </c>
      <c r="N82" s="121">
        <f>N80*(D91/10)/(D88*4)</f>
        <v>0</v>
      </c>
      <c r="O82" s="121">
        <f>O80*(D91/10)/(D88*4)</f>
        <v>0</v>
      </c>
      <c r="P82" s="121">
        <f>P80*(D91/10)/(D88*4)</f>
        <v>0</v>
      </c>
      <c r="Q82" s="121">
        <f>Q80*(D91/10)/(D88*4)</f>
        <v>0</v>
      </c>
      <c r="R82" s="121">
        <f>R80*(D91/10)/(D88*4)</f>
        <v>0</v>
      </c>
      <c r="S82" s="121">
        <f>S80*(D91/10)/(D88*4)</f>
        <v>0</v>
      </c>
      <c r="T82" s="121">
        <f>T80*(D91/10)/(D88*4)</f>
        <v>0</v>
      </c>
      <c r="U82" s="121">
        <f>U80*(D91/10)/(D88*4)</f>
        <v>0</v>
      </c>
      <c r="V82" s="121">
        <f>V80*(D91/10)/(D88*4)</f>
        <v>0</v>
      </c>
      <c r="W82" s="121">
        <f>W80*(D91/10)/(D88*4)</f>
        <v>0</v>
      </c>
      <c r="X82" s="121">
        <f>X80*(D91/10)/(D88*4)</f>
        <v>0</v>
      </c>
      <c r="Y82" s="121">
        <f>Y80*(D91/10)/(D88*4)</f>
        <v>0</v>
      </c>
      <c r="Z82" s="121">
        <f>Z80*(D91/10)/(D88*4)</f>
        <v>0</v>
      </c>
      <c r="AA82" s="121">
        <f>AA80*(D91/10)/(D88*4)</f>
        <v>0</v>
      </c>
      <c r="AB82" s="121">
        <f>AB80*(D91/10)/(D88*4)</f>
        <v>0</v>
      </c>
      <c r="AC82" s="101"/>
      <c r="AD82" s="101"/>
      <c r="AE82" s="101"/>
      <c r="AF82" s="101"/>
      <c r="AG82" s="101"/>
      <c r="AH82" s="101"/>
      <c r="AI82" s="101"/>
      <c r="AJ82" s="101"/>
      <c r="AK82" s="40"/>
      <c r="AL82" s="40"/>
      <c r="AM82" s="40"/>
    </row>
    <row r="83" spans="2:39" ht="20.25" customHeight="1" x14ac:dyDescent="0.25">
      <c r="B83" s="29"/>
      <c r="C83" s="130" t="s">
        <v>109</v>
      </c>
      <c r="D83" s="121">
        <f>SUM(D81:D82)</f>
        <v>0</v>
      </c>
      <c r="E83" s="121">
        <f t="shared" ref="E83:AB83" si="10">SUM(E81:E82)</f>
        <v>0</v>
      </c>
      <c r="F83" s="121">
        <f t="shared" si="10"/>
        <v>0</v>
      </c>
      <c r="G83" s="121">
        <f t="shared" si="10"/>
        <v>0</v>
      </c>
      <c r="H83" s="121">
        <f t="shared" si="10"/>
        <v>0</v>
      </c>
      <c r="I83" s="121">
        <f t="shared" si="10"/>
        <v>0</v>
      </c>
      <c r="J83" s="121">
        <f t="shared" si="10"/>
        <v>0</v>
      </c>
      <c r="K83" s="121">
        <f t="shared" si="10"/>
        <v>0</v>
      </c>
      <c r="L83" s="121">
        <f t="shared" si="10"/>
        <v>0</v>
      </c>
      <c r="M83" s="121">
        <f t="shared" si="10"/>
        <v>0</v>
      </c>
      <c r="N83" s="121">
        <f t="shared" si="10"/>
        <v>0</v>
      </c>
      <c r="O83" s="121">
        <f t="shared" si="10"/>
        <v>0</v>
      </c>
      <c r="P83" s="121">
        <f t="shared" si="10"/>
        <v>0</v>
      </c>
      <c r="Q83" s="121">
        <f t="shared" si="10"/>
        <v>0</v>
      </c>
      <c r="R83" s="121">
        <f t="shared" si="10"/>
        <v>0</v>
      </c>
      <c r="S83" s="121">
        <f t="shared" si="10"/>
        <v>0</v>
      </c>
      <c r="T83" s="121">
        <f t="shared" si="10"/>
        <v>0</v>
      </c>
      <c r="U83" s="121">
        <f t="shared" si="10"/>
        <v>0</v>
      </c>
      <c r="V83" s="121">
        <f t="shared" si="10"/>
        <v>0</v>
      </c>
      <c r="W83" s="121">
        <f t="shared" si="10"/>
        <v>0</v>
      </c>
      <c r="X83" s="121">
        <f t="shared" si="10"/>
        <v>0</v>
      </c>
      <c r="Y83" s="121">
        <f t="shared" si="10"/>
        <v>0</v>
      </c>
      <c r="Z83" s="121">
        <f t="shared" si="10"/>
        <v>0</v>
      </c>
      <c r="AA83" s="121">
        <f t="shared" si="10"/>
        <v>0</v>
      </c>
      <c r="AB83" s="121">
        <f t="shared" si="10"/>
        <v>0</v>
      </c>
      <c r="AC83" s="101"/>
      <c r="AD83" s="101"/>
      <c r="AE83" s="101"/>
      <c r="AF83" s="101"/>
      <c r="AG83" s="101"/>
      <c r="AH83" s="101"/>
      <c r="AI83" s="101"/>
      <c r="AJ83" s="101"/>
      <c r="AK83" s="40"/>
      <c r="AL83" s="40"/>
      <c r="AM83" s="40"/>
    </row>
    <row r="84" spans="2:39" ht="20.25" customHeight="1" x14ac:dyDescent="0.25">
      <c r="B84" s="29"/>
      <c r="C84" s="129" t="s">
        <v>47</v>
      </c>
      <c r="D84" s="122" t="str">
        <f>IF(D83&lt;4.5,"IN",IF(D83&lt;5.5,"SU",IF(D83&lt;6.5,"BI",IF(D83&lt;8.5,"NT",IF(D83&gt;=8.51,"SB")))))</f>
        <v>IN</v>
      </c>
      <c r="E84" s="122" t="str">
        <f t="shared" ref="E84:AB84" si="11">IF(E83&lt;4.5,"IN",IF(E83&lt;5.5,"SU",IF(E83&lt;6.5,"BI",IF(E83&lt;8.5,"NT",IF(E83&gt;=8.51,"SB")))))</f>
        <v>IN</v>
      </c>
      <c r="F84" s="122" t="str">
        <f t="shared" si="11"/>
        <v>IN</v>
      </c>
      <c r="G84" s="122" t="str">
        <f t="shared" si="11"/>
        <v>IN</v>
      </c>
      <c r="H84" s="122" t="str">
        <f t="shared" si="11"/>
        <v>IN</v>
      </c>
      <c r="I84" s="122" t="str">
        <f t="shared" si="11"/>
        <v>IN</v>
      </c>
      <c r="J84" s="122" t="str">
        <f t="shared" si="11"/>
        <v>IN</v>
      </c>
      <c r="K84" s="122" t="str">
        <f t="shared" si="11"/>
        <v>IN</v>
      </c>
      <c r="L84" s="122" t="str">
        <f t="shared" si="11"/>
        <v>IN</v>
      </c>
      <c r="M84" s="122" t="str">
        <f t="shared" si="11"/>
        <v>IN</v>
      </c>
      <c r="N84" s="122" t="str">
        <f t="shared" si="11"/>
        <v>IN</v>
      </c>
      <c r="O84" s="122" t="str">
        <f t="shared" si="11"/>
        <v>IN</v>
      </c>
      <c r="P84" s="122" t="str">
        <f t="shared" si="11"/>
        <v>IN</v>
      </c>
      <c r="Q84" s="122" t="str">
        <f t="shared" si="11"/>
        <v>IN</v>
      </c>
      <c r="R84" s="122" t="str">
        <f t="shared" si="11"/>
        <v>IN</v>
      </c>
      <c r="S84" s="122" t="str">
        <f t="shared" si="11"/>
        <v>IN</v>
      </c>
      <c r="T84" s="122" t="str">
        <f t="shared" si="11"/>
        <v>IN</v>
      </c>
      <c r="U84" s="122" t="str">
        <f t="shared" si="11"/>
        <v>IN</v>
      </c>
      <c r="V84" s="122" t="str">
        <f t="shared" si="11"/>
        <v>IN</v>
      </c>
      <c r="W84" s="122" t="str">
        <f t="shared" si="11"/>
        <v>IN</v>
      </c>
      <c r="X84" s="122" t="str">
        <f t="shared" si="11"/>
        <v>IN</v>
      </c>
      <c r="Y84" s="122" t="str">
        <f t="shared" si="11"/>
        <v>IN</v>
      </c>
      <c r="Z84" s="122" t="str">
        <f t="shared" si="11"/>
        <v>IN</v>
      </c>
      <c r="AA84" s="122" t="str">
        <f t="shared" si="11"/>
        <v>IN</v>
      </c>
      <c r="AB84" s="122" t="str">
        <f t="shared" si="11"/>
        <v>IN</v>
      </c>
      <c r="AC84" s="101"/>
      <c r="AD84" s="101"/>
      <c r="AE84" s="101"/>
      <c r="AF84" s="101"/>
      <c r="AG84" s="101"/>
      <c r="AH84" s="101"/>
      <c r="AI84" s="101"/>
      <c r="AJ84" s="101"/>
      <c r="AK84" s="40"/>
      <c r="AL84" s="40"/>
      <c r="AM84" s="40"/>
    </row>
    <row r="85" spans="2:39" ht="20.25" customHeight="1" x14ac:dyDescent="0.25">
      <c r="B85" s="24"/>
      <c r="C85" s="128" t="s">
        <v>142</v>
      </c>
      <c r="D85" s="24">
        <f>SUM(D83:X83)/21</f>
        <v>0</v>
      </c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225"/>
      <c r="AK85" s="225"/>
      <c r="AL85" s="102"/>
      <c r="AM85" s="40"/>
    </row>
    <row r="86" spans="2:39" ht="15.75" thickBot="1" x14ac:dyDescent="0.3"/>
    <row r="87" spans="2:39" x14ac:dyDescent="0.25">
      <c r="C87" s="135" t="s">
        <v>160</v>
      </c>
      <c r="D87" s="136">
        <f>COUNTIF(B9:B75,"NE")</f>
        <v>50</v>
      </c>
    </row>
    <row r="88" spans="2:39" ht="15.75" thickBot="1" x14ac:dyDescent="0.3">
      <c r="C88" s="137" t="s">
        <v>161</v>
      </c>
      <c r="D88" s="138">
        <f>COUNTIF(B9:B75,"E")</f>
        <v>12</v>
      </c>
    </row>
    <row r="89" spans="2:39" ht="15.75" thickBot="1" x14ac:dyDescent="0.3"/>
    <row r="90" spans="2:39" x14ac:dyDescent="0.25">
      <c r="C90" s="135" t="s">
        <v>107</v>
      </c>
      <c r="D90" s="136">
        <f>100-D91</f>
        <v>50</v>
      </c>
    </row>
    <row r="91" spans="2:39" ht="15.75" thickBot="1" x14ac:dyDescent="0.3">
      <c r="C91" s="137" t="s">
        <v>108</v>
      </c>
      <c r="D91" s="138">
        <v>50</v>
      </c>
    </row>
  </sheetData>
  <mergeCells count="3">
    <mergeCell ref="E2:K2"/>
    <mergeCell ref="E4:K4"/>
    <mergeCell ref="AJ85:AK85"/>
  </mergeCells>
  <conditionalFormatting sqref="AM9:AM85">
    <cfRule type="cellIs" dxfId="9" priority="6" operator="equal">
      <formula>"SB"</formula>
    </cfRule>
    <cfRule type="cellIs" dxfId="8" priority="7" operator="equal">
      <formula>"NT"</formula>
    </cfRule>
    <cfRule type="cellIs" dxfId="7" priority="8" operator="equal">
      <formula>"BI"</formula>
    </cfRule>
    <cfRule type="cellIs" dxfId="6" priority="9" operator="equal">
      <formula>"IN"</formula>
    </cfRule>
    <cfRule type="cellIs" dxfId="5" priority="10" operator="equal">
      <formula>"SU"</formula>
    </cfRule>
  </conditionalFormatting>
  <conditionalFormatting sqref="D84:AB84">
    <cfRule type="cellIs" dxfId="4" priority="1" operator="equal">
      <formula>"SU"</formula>
    </cfRule>
    <cfRule type="cellIs" dxfId="3" priority="2" operator="equal">
      <formula>"IN"</formula>
    </cfRule>
    <cfRule type="cellIs" dxfId="2" priority="3" operator="equal">
      <formula>"BI"</formula>
    </cfRule>
    <cfRule type="cellIs" dxfId="1" priority="4" operator="equal">
      <formula>"NT"</formula>
    </cfRule>
    <cfRule type="cellIs" dxfId="0" priority="5" operator="equal">
      <formula>"SB"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DATOS!$J$54:$J$57</xm:f>
          </x14:formula1>
          <xm:sqref>C6</xm:sqref>
        </x14:dataValidation>
        <x14:dataValidation type="list" allowBlank="1" showInputMessage="1" showErrorMessage="1">
          <x14:formula1>
            <xm:f>DATOS!$J$37:$J$50</xm:f>
          </x14:formula1>
          <xm:sqref>C4</xm:sqref>
        </x14:dataValidation>
        <x14:dataValidation type="list" allowBlank="1" showInputMessage="1" showErrorMessage="1">
          <x14:formula1>
            <xm:f>DATOS!$J$14:$J$34</xm:f>
          </x14:formula1>
          <xm:sqref>C2</xm:sqref>
        </x14:dataValidation>
        <x14:dataValidation type="list" allowBlank="1" showInputMessage="1" showErrorMessage="1">
          <x14:formula1>
            <xm:f>DATOS!$J$60:$J$63</xm:f>
          </x14:formula1>
          <xm:sqref>E2:K2</xm:sqref>
        </x14:dataValidation>
        <x14:dataValidation type="list" allowBlank="1" showInputMessage="1" showErrorMessage="1">
          <x14:formula1>
            <xm:f>DATOS!$J$66:$J$71</xm:f>
          </x14:formula1>
          <xm:sqref>E4:K4</xm:sqref>
        </x14:dataValidation>
        <x14:dataValidation type="list" allowBlank="1" showInputMessage="1" showErrorMessage="1">
          <x14:formula1>
            <xm:f>DATOS!$D$43:$D$46</xm:f>
          </x14:formula1>
          <xm:sqref>AC9:AI66</xm:sqref>
        </x14:dataValidation>
        <x14:dataValidation type="list" allowBlank="1" showInputMessage="1" showErrorMessage="1">
          <x14:formula1>
            <xm:f>DATOS!$D$36:$D$39</xm:f>
          </x14:formula1>
          <xm:sqref>AJ9:AJ66</xm:sqref>
        </x14:dataValidation>
        <x14:dataValidation type="list" allowBlank="1" showInputMessage="1" showErrorMessage="1">
          <x14:formula1>
            <xm:f>DATOS!$C$5:$C$6</xm:f>
          </x14:formula1>
          <xm:sqref>B9:B84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749992370372631"/>
  </sheetPr>
  <dimension ref="B1:AK11"/>
  <sheetViews>
    <sheetView showGridLines="0" zoomScale="90" zoomScaleNormal="90" workbookViewId="0">
      <pane ySplit="2" topLeftCell="A3" activePane="bottomLeft" state="frozen"/>
      <selection pane="bottomLeft"/>
    </sheetView>
  </sheetViews>
  <sheetFormatPr baseColWidth="10" defaultRowHeight="15" x14ac:dyDescent="0.25"/>
  <cols>
    <col min="1" max="1" width="3.28515625" customWidth="1"/>
    <col min="2" max="2" width="7" customWidth="1"/>
    <col min="3" max="3" width="45.42578125" customWidth="1"/>
    <col min="4" max="10" width="4.28515625" customWidth="1"/>
    <col min="11" max="16" width="5.28515625" customWidth="1"/>
    <col min="17" max="37" width="4.42578125" customWidth="1"/>
  </cols>
  <sheetData>
    <row r="1" spans="2:37" ht="15.75" thickBot="1" x14ac:dyDescent="0.3"/>
    <row r="2" spans="2:37" ht="166.5" customHeight="1" thickTop="1" thickBot="1" x14ac:dyDescent="0.45">
      <c r="B2" s="229" t="s">
        <v>59</v>
      </c>
      <c r="C2" s="230"/>
      <c r="D2" s="148" t="s">
        <v>143</v>
      </c>
      <c r="E2" s="149" t="s">
        <v>146</v>
      </c>
      <c r="F2" s="149" t="s">
        <v>147</v>
      </c>
      <c r="G2" s="149" t="s">
        <v>148</v>
      </c>
      <c r="H2" s="149" t="s">
        <v>149</v>
      </c>
      <c r="I2" s="149" t="s">
        <v>150</v>
      </c>
      <c r="J2" s="149" t="s">
        <v>6</v>
      </c>
      <c r="K2" s="149" t="s">
        <v>151</v>
      </c>
      <c r="L2" s="149" t="s">
        <v>152</v>
      </c>
      <c r="M2" s="149" t="s">
        <v>153</v>
      </c>
      <c r="N2" s="149" t="s">
        <v>154</v>
      </c>
      <c r="O2" s="149" t="s">
        <v>155</v>
      </c>
      <c r="P2" s="141" t="s">
        <v>156</v>
      </c>
      <c r="Q2" s="150"/>
      <c r="R2" s="151"/>
      <c r="S2" s="151"/>
      <c r="T2" s="152"/>
      <c r="U2" s="152"/>
      <c r="V2" s="151"/>
      <c r="W2" s="152"/>
      <c r="X2" s="152"/>
      <c r="Y2" s="153"/>
      <c r="Z2" s="153"/>
      <c r="AA2" s="152"/>
      <c r="AB2" s="152"/>
      <c r="AC2" s="152"/>
      <c r="AD2" s="152"/>
      <c r="AE2" s="152"/>
      <c r="AF2" s="152"/>
      <c r="AG2" s="152"/>
      <c r="AH2" s="152"/>
      <c r="AI2" s="154"/>
      <c r="AJ2" s="154"/>
      <c r="AK2" s="154"/>
    </row>
    <row r="3" spans="2:37" ht="24" customHeight="1" thickTop="1" x14ac:dyDescent="0.25">
      <c r="B3" s="49" t="s">
        <v>2</v>
      </c>
      <c r="C3" s="45" t="s">
        <v>145</v>
      </c>
      <c r="D3" s="142">
        <v>14</v>
      </c>
      <c r="E3" s="144"/>
      <c r="F3" s="144"/>
      <c r="G3" s="144"/>
      <c r="H3" s="144"/>
      <c r="I3" s="144"/>
      <c r="J3" s="143">
        <v>3</v>
      </c>
      <c r="K3" s="143"/>
      <c r="L3" s="143"/>
      <c r="M3" s="143"/>
      <c r="N3" s="143"/>
      <c r="O3" s="143"/>
      <c r="P3" s="157"/>
      <c r="Q3" s="155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</row>
    <row r="4" spans="2:37" ht="28.5" customHeight="1" x14ac:dyDescent="0.25">
      <c r="B4" s="50" t="s">
        <v>7</v>
      </c>
      <c r="C4" s="46" t="s">
        <v>144</v>
      </c>
      <c r="D4" s="55">
        <v>18</v>
      </c>
      <c r="E4" s="55"/>
      <c r="F4" s="55"/>
      <c r="G4" s="55"/>
      <c r="H4" s="55"/>
      <c r="I4" s="55"/>
      <c r="J4" s="55">
        <v>3</v>
      </c>
      <c r="K4" s="55"/>
      <c r="L4" s="55"/>
      <c r="M4" s="55"/>
      <c r="N4" s="55"/>
      <c r="O4" s="55"/>
      <c r="P4" s="158"/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2:37" ht="24" customHeight="1" x14ac:dyDescent="0.25">
      <c r="B5" s="50" t="s">
        <v>0</v>
      </c>
      <c r="C5" s="47" t="s">
        <v>11</v>
      </c>
      <c r="D5" s="145">
        <v>2</v>
      </c>
      <c r="E5" s="145"/>
      <c r="F5" s="145"/>
      <c r="G5" s="145"/>
      <c r="H5" s="145"/>
      <c r="I5" s="145"/>
      <c r="J5" s="145">
        <v>2</v>
      </c>
      <c r="K5" s="145"/>
      <c r="L5" s="145"/>
      <c r="M5" s="145"/>
      <c r="N5" s="145"/>
      <c r="O5" s="145"/>
      <c r="P5" s="159"/>
      <c r="Q5" s="155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</row>
    <row r="6" spans="2:37" ht="24" customHeight="1" x14ac:dyDescent="0.25">
      <c r="B6" s="50" t="s">
        <v>1</v>
      </c>
      <c r="C6" s="47" t="s">
        <v>12</v>
      </c>
      <c r="D6" s="146">
        <v>7</v>
      </c>
      <c r="E6" s="147">
        <f>4*(COUNTIF('EV-FIN'!D10,"D")+COUNTIF('EV-FIN'!D11,"D")+COUNTIF('EV-FIN'!D13,"D")+COUNTIF('EV-FIN'!D14,"D")+COUNTIF('EV-FIN'!D41,"D")+COUNTIF('EV-FIN'!D47,"D")+COUNTIF('EV-FIN'!D51,"D"))</f>
        <v>0</v>
      </c>
      <c r="F6" s="147">
        <f>3*(COUNTIF('EV-FIN'!D10,"C")+COUNTIF('EV-FIN'!D11,"C")+COUNTIF('EV-FIN'!D13,"C")+COUNTIF('EV-FIN'!D14,"C")+COUNTIF('EV-FIN'!D41,"C")+COUNTIF('EV-FIN'!D47,"C")+COUNTIF('EV-FIN'!D51,"C"))</f>
        <v>0</v>
      </c>
      <c r="G6" s="147">
        <f>2*(COUNTIF('EV-FIN'!D10,"EP")+COUNTIF('EV-FIN'!D11,"EP")+COUNTIF('EV-FIN'!D13,"EP")+COUNTIF('EV-FIN'!D14,"EP")+COUNTIF('EV-FIN'!D41,"EP")+COUNTIF('EV-FIN'!D47,"EP")+COUNTIF('EV-FIN'!D51,"EP"))</f>
        <v>0</v>
      </c>
      <c r="H6" s="147">
        <f>COUNTIF('EV-FIN'!D10,"I")+COUNTIF('EV-FIN'!D11,"I")+COUNTIF('EV-FIN'!D13,"I")+COUNTIF('EV-FIN'!D14,"I")+COUNTIF('EV-FIN'!D41,"I")+COUNTIF('EV-FIN'!D47,"I")+COUNTIF('EV-FIN'!D51,"I")</f>
        <v>0</v>
      </c>
      <c r="I6" s="147">
        <f>SUM(E6:H6)*(50/10)/(7*4)</f>
        <v>0</v>
      </c>
      <c r="J6" s="56">
        <v>1</v>
      </c>
      <c r="K6" s="56">
        <f>4*(COUNTIF('EV-FIN'!D66,"D"))</f>
        <v>0</v>
      </c>
      <c r="L6" s="56">
        <f>3*(COUNTIF('EV-FIN'!D66,"C"))</f>
        <v>0</v>
      </c>
      <c r="M6" s="56">
        <f>2*(COUNTIF('EV-FIN'!D66,"EP"))</f>
        <v>0</v>
      </c>
      <c r="N6" s="56">
        <f>COUNTIF('EV-FIN'!D66,"I")</f>
        <v>0</v>
      </c>
      <c r="O6" s="147">
        <f>SUM(K6:N6)*(50/10)/(1*4)</f>
        <v>0</v>
      </c>
      <c r="P6" s="159">
        <f>I6+O6</f>
        <v>0</v>
      </c>
      <c r="Q6" s="155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</row>
    <row r="7" spans="2:37" ht="24" customHeight="1" x14ac:dyDescent="0.25">
      <c r="B7" s="50" t="s">
        <v>3</v>
      </c>
      <c r="C7" s="47" t="s">
        <v>13</v>
      </c>
      <c r="D7" s="56">
        <v>9</v>
      </c>
      <c r="E7" s="56"/>
      <c r="F7" s="56"/>
      <c r="G7" s="56"/>
      <c r="H7" s="56"/>
      <c r="I7" s="56"/>
      <c r="J7" s="56">
        <v>3</v>
      </c>
      <c r="K7" s="56"/>
      <c r="L7" s="56"/>
      <c r="M7" s="56"/>
      <c r="N7" s="56"/>
      <c r="O7" s="56"/>
      <c r="P7" s="159"/>
      <c r="Q7" s="155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</row>
    <row r="8" spans="2:37" ht="24" customHeight="1" x14ac:dyDescent="0.25">
      <c r="B8" s="50" t="s">
        <v>4</v>
      </c>
      <c r="C8" s="47" t="s">
        <v>14</v>
      </c>
      <c r="D8" s="56">
        <v>9</v>
      </c>
      <c r="E8" s="56"/>
      <c r="F8" s="56"/>
      <c r="G8" s="56"/>
      <c r="H8" s="56"/>
      <c r="I8" s="56"/>
      <c r="J8" s="56">
        <v>1</v>
      </c>
      <c r="K8" s="56"/>
      <c r="L8" s="56"/>
      <c r="M8" s="56"/>
      <c r="N8" s="56"/>
      <c r="O8" s="56"/>
      <c r="P8" s="159"/>
      <c r="Q8" s="155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2:37" ht="24" customHeight="1" thickBot="1" x14ac:dyDescent="0.3">
      <c r="B9" s="51" t="s">
        <v>8</v>
      </c>
      <c r="C9" s="48" t="s">
        <v>15</v>
      </c>
      <c r="D9" s="57">
        <v>4</v>
      </c>
      <c r="E9" s="57"/>
      <c r="F9" s="57"/>
      <c r="G9" s="57"/>
      <c r="H9" s="57"/>
      <c r="I9" s="57"/>
      <c r="J9" s="57">
        <v>0</v>
      </c>
      <c r="K9" s="57"/>
      <c r="L9" s="57"/>
      <c r="M9" s="57"/>
      <c r="N9" s="57"/>
      <c r="O9" s="57"/>
      <c r="P9" s="160"/>
      <c r="Q9" s="155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2:37" ht="15.75" thickBot="1" x14ac:dyDescent="0.3"/>
    <row r="11" spans="2:37" ht="16.5" thickBot="1" x14ac:dyDescent="0.3">
      <c r="D11" s="231" t="s">
        <v>157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3"/>
    </row>
  </sheetData>
  <mergeCells count="2">
    <mergeCell ref="B2:C2"/>
    <mergeCell ref="D11:P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24"/>
  <sheetViews>
    <sheetView showGridLines="0" zoomScale="90" zoomScaleNormal="90" workbookViewId="0">
      <pane ySplit="1" topLeftCell="A2" activePane="bottomLeft" state="frozen"/>
      <selection pane="bottomLeft"/>
    </sheetView>
  </sheetViews>
  <sheetFormatPr baseColWidth="10" defaultRowHeight="15" x14ac:dyDescent="0.25"/>
  <cols>
    <col min="4" max="4" width="9.85546875" customWidth="1"/>
    <col min="5" max="5" width="6" customWidth="1"/>
    <col min="6" max="6" width="9.85546875" customWidth="1"/>
    <col min="7" max="7" width="6" customWidth="1"/>
    <col min="8" max="8" width="9.85546875" customWidth="1"/>
    <col min="9" max="9" width="6" customWidth="1"/>
    <col min="10" max="10" width="9.85546875" customWidth="1"/>
    <col min="11" max="11" width="6" customWidth="1"/>
    <col min="12" max="12" width="9.85546875" customWidth="1"/>
    <col min="13" max="13" width="6" customWidth="1"/>
    <col min="14" max="14" width="5.5703125" customWidth="1"/>
  </cols>
  <sheetData>
    <row r="1" spans="2:17" ht="52.5" customHeight="1" x14ac:dyDescent="0.25">
      <c r="C1" s="81" t="s">
        <v>69</v>
      </c>
    </row>
    <row r="2" spans="2:17" ht="15.75" thickBot="1" x14ac:dyDescent="0.3"/>
    <row r="3" spans="2:17" ht="21.75" customHeight="1" thickTop="1" thickBot="1" x14ac:dyDescent="0.3">
      <c r="D3" s="71" t="s">
        <v>61</v>
      </c>
      <c r="E3" s="72" t="s">
        <v>16</v>
      </c>
      <c r="F3" s="73" t="s">
        <v>62</v>
      </c>
      <c r="G3" s="72" t="s">
        <v>16</v>
      </c>
      <c r="H3" s="73" t="s">
        <v>63</v>
      </c>
      <c r="I3" s="72" t="s">
        <v>16</v>
      </c>
      <c r="J3" s="73" t="s">
        <v>64</v>
      </c>
      <c r="K3" s="72" t="s">
        <v>16</v>
      </c>
      <c r="L3" s="73" t="s">
        <v>65</v>
      </c>
      <c r="M3" s="74" t="s">
        <v>16</v>
      </c>
    </row>
    <row r="4" spans="2:17" ht="33" customHeight="1" thickTop="1" thickBot="1" x14ac:dyDescent="0.3">
      <c r="B4" s="238" t="s">
        <v>52</v>
      </c>
      <c r="C4" s="239"/>
      <c r="D4" s="59">
        <f>COUNTIF('1º-EV'!D54:AB54,"IN")</f>
        <v>25</v>
      </c>
      <c r="E4" s="60">
        <f>(D4*100)/Q4</f>
        <v>100</v>
      </c>
      <c r="F4" s="61">
        <f>COUNTIF('1º-EV'!D54:AB54,"SU")</f>
        <v>0</v>
      </c>
      <c r="G4" s="60">
        <f>(F4*100)/Q4</f>
        <v>0</v>
      </c>
      <c r="H4" s="61">
        <f>COUNTIF('1º-EV'!D54:AB54,"BI")</f>
        <v>0</v>
      </c>
      <c r="I4" s="60">
        <f>(H4*100)/Q4</f>
        <v>0</v>
      </c>
      <c r="J4" s="61">
        <f>COUNTIF('1º-EV'!D54:AB54,"NT")</f>
        <v>0</v>
      </c>
      <c r="K4" s="60">
        <f>(J4*100)/Q4</f>
        <v>0</v>
      </c>
      <c r="L4" s="61">
        <f>COUNTIF('1º-EV'!D54:AB54,"SB")</f>
        <v>0</v>
      </c>
      <c r="M4" s="62">
        <f>(L4*100)/Q4</f>
        <v>0</v>
      </c>
      <c r="O4" s="87" t="s">
        <v>170</v>
      </c>
      <c r="Q4" s="214">
        <v>25</v>
      </c>
    </row>
    <row r="5" spans="2:17" ht="23.25" customHeight="1" thickTop="1" thickBot="1" x14ac:dyDescent="0.3">
      <c r="B5" s="39"/>
      <c r="C5" s="82"/>
      <c r="D5" s="71" t="s">
        <v>61</v>
      </c>
      <c r="E5" s="72" t="s">
        <v>16</v>
      </c>
      <c r="F5" s="73" t="s">
        <v>62</v>
      </c>
      <c r="G5" s="72" t="s">
        <v>16</v>
      </c>
      <c r="H5" s="73" t="s">
        <v>63</v>
      </c>
      <c r="I5" s="72" t="s">
        <v>16</v>
      </c>
      <c r="J5" s="73" t="s">
        <v>64</v>
      </c>
      <c r="K5" s="72" t="s">
        <v>16</v>
      </c>
      <c r="L5" s="73" t="s">
        <v>65</v>
      </c>
      <c r="M5" s="74" t="s">
        <v>16</v>
      </c>
    </row>
    <row r="6" spans="2:17" ht="33" customHeight="1" thickTop="1" thickBot="1" x14ac:dyDescent="0.3">
      <c r="B6" s="240" t="s">
        <v>53</v>
      </c>
      <c r="C6" s="241"/>
      <c r="D6" s="161">
        <f>COUNTIF('2º-EV'!D56:AB56,"IN")</f>
        <v>25</v>
      </c>
      <c r="E6" s="162">
        <f>(D6*100)/Q4</f>
        <v>100</v>
      </c>
      <c r="F6" s="163">
        <f>COUNTIF('2º-EV'!D56:AB56,"SU")</f>
        <v>0</v>
      </c>
      <c r="G6" s="162">
        <f>(F6*100)/Q4</f>
        <v>0</v>
      </c>
      <c r="H6" s="163">
        <f>COUNTIF('2º-EV'!D56:AB56,"BI")</f>
        <v>0</v>
      </c>
      <c r="I6" s="162">
        <f>(H6*100)/Q4</f>
        <v>0</v>
      </c>
      <c r="J6" s="163">
        <f>COUNTIF('2º-EV'!D56:AB56,"NT")</f>
        <v>0</v>
      </c>
      <c r="K6" s="162">
        <f>(J6*100)/Q4</f>
        <v>0</v>
      </c>
      <c r="L6" s="163">
        <f>COUNTIF('2º-EV'!D56:AB56,"SB")</f>
        <v>0</v>
      </c>
      <c r="M6" s="164">
        <f>(L6*100)/Q4</f>
        <v>0</v>
      </c>
    </row>
    <row r="7" spans="2:17" ht="19.5" customHeight="1" thickTop="1" thickBot="1" x14ac:dyDescent="0.3">
      <c r="B7" s="39"/>
      <c r="C7" s="82"/>
      <c r="D7" s="71" t="s">
        <v>61</v>
      </c>
      <c r="E7" s="72" t="s">
        <v>16</v>
      </c>
      <c r="F7" s="73" t="s">
        <v>62</v>
      </c>
      <c r="G7" s="72" t="s">
        <v>16</v>
      </c>
      <c r="H7" s="73" t="s">
        <v>63</v>
      </c>
      <c r="I7" s="72" t="s">
        <v>16</v>
      </c>
      <c r="J7" s="73" t="s">
        <v>64</v>
      </c>
      <c r="K7" s="72" t="s">
        <v>16</v>
      </c>
      <c r="L7" s="73" t="s">
        <v>65</v>
      </c>
      <c r="M7" s="74" t="s">
        <v>16</v>
      </c>
    </row>
    <row r="8" spans="2:17" ht="33" customHeight="1" thickTop="1" thickBot="1" x14ac:dyDescent="0.3">
      <c r="B8" s="240" t="s">
        <v>54</v>
      </c>
      <c r="C8" s="241"/>
      <c r="D8" s="63">
        <f>COUNTIF('3º-EV'!D44:AB44,"IN")</f>
        <v>25</v>
      </c>
      <c r="E8" s="64">
        <f>(D8*100)/Q4</f>
        <v>100</v>
      </c>
      <c r="F8" s="65">
        <f>COUNTIF('3º-EV'!D44:AB44,"SU")</f>
        <v>0</v>
      </c>
      <c r="G8" s="64">
        <f>(F8*100)/Q4</f>
        <v>0</v>
      </c>
      <c r="H8" s="65">
        <f>COUNTIF('3º-EV'!D44:AB44,"BI")</f>
        <v>0</v>
      </c>
      <c r="I8" s="64">
        <f>(H8*100)/Q4</f>
        <v>0</v>
      </c>
      <c r="J8" s="65">
        <f>COUNTIF('3º-EV'!D44:AB44,"NT")</f>
        <v>0</v>
      </c>
      <c r="K8" s="64">
        <f>(J8*100)/Q4</f>
        <v>0</v>
      </c>
      <c r="L8" s="65">
        <f>COUNTIF('3º-EV'!D44:AB44,"SB")</f>
        <v>0</v>
      </c>
      <c r="M8" s="66">
        <f>(L8*100)/Q4</f>
        <v>0</v>
      </c>
    </row>
    <row r="9" spans="2:17" ht="19.5" customHeight="1" thickTop="1" thickBot="1" x14ac:dyDescent="0.3">
      <c r="B9" s="39"/>
      <c r="C9" s="83"/>
      <c r="D9" s="71" t="s">
        <v>61</v>
      </c>
      <c r="E9" s="72" t="s">
        <v>16</v>
      </c>
      <c r="F9" s="73" t="s">
        <v>62</v>
      </c>
      <c r="G9" s="72" t="s">
        <v>16</v>
      </c>
      <c r="H9" s="73" t="s">
        <v>63</v>
      </c>
      <c r="I9" s="72" t="s">
        <v>16</v>
      </c>
      <c r="J9" s="73" t="s">
        <v>64</v>
      </c>
      <c r="K9" s="72" t="s">
        <v>16</v>
      </c>
      <c r="L9" s="73" t="s">
        <v>65</v>
      </c>
      <c r="M9" s="74" t="s">
        <v>16</v>
      </c>
    </row>
    <row r="10" spans="2:17" ht="33" customHeight="1" thickTop="1" thickBot="1" x14ac:dyDescent="0.3">
      <c r="B10" s="242" t="s">
        <v>60</v>
      </c>
      <c r="C10" s="243"/>
      <c r="D10" s="67">
        <f>COUNTIF('EV-FIN'!D84:AB84,"IN")</f>
        <v>25</v>
      </c>
      <c r="E10" s="68">
        <f>(D10*100)/Q4</f>
        <v>100</v>
      </c>
      <c r="F10" s="69">
        <f>COUNTIF('EV-FIN'!D84:AB84,"SU")</f>
        <v>0</v>
      </c>
      <c r="G10" s="68">
        <f>(F10*100)/Q4</f>
        <v>0</v>
      </c>
      <c r="H10" s="69">
        <f>COUNTIF('EV-FIN'!D84:AB84,"BI")</f>
        <v>0</v>
      </c>
      <c r="I10" s="68">
        <f>(H10*100)/Q4</f>
        <v>0</v>
      </c>
      <c r="J10" s="69">
        <f>COUNTIF('EV-FIN'!D84:AB84,"NT")</f>
        <v>0</v>
      </c>
      <c r="K10" s="68">
        <f>(J10*100)/Q4</f>
        <v>0</v>
      </c>
      <c r="L10" s="69">
        <f>COUNTIF('EV-FIN'!D84:AB84,"SB")</f>
        <v>0</v>
      </c>
      <c r="M10" s="70">
        <f>(L10*100)/Q4</f>
        <v>0</v>
      </c>
    </row>
    <row r="11" spans="2:17" ht="15.75" thickTop="1" x14ac:dyDescent="0.25"/>
    <row r="13" spans="2:17" ht="15.75" thickBot="1" x14ac:dyDescent="0.3"/>
    <row r="14" spans="2:17" ht="21.75" customHeight="1" thickTop="1" thickBot="1" x14ac:dyDescent="0.3">
      <c r="D14" s="75" t="s">
        <v>66</v>
      </c>
      <c r="F14" s="76"/>
      <c r="G14" s="169"/>
      <c r="H14" s="76"/>
      <c r="I14" s="76"/>
      <c r="J14" s="76"/>
      <c r="K14" s="76"/>
      <c r="L14" s="76"/>
      <c r="M14" s="76"/>
      <c r="N14" s="76"/>
      <c r="O14" s="77"/>
      <c r="P14" s="77"/>
    </row>
    <row r="15" spans="2:17" ht="21" customHeight="1" thickTop="1" x14ac:dyDescent="0.25">
      <c r="B15" s="244" t="s">
        <v>52</v>
      </c>
      <c r="C15" s="245"/>
      <c r="D15" s="165">
        <f>'1º-EV'!D55</f>
        <v>0</v>
      </c>
      <c r="F15" s="78"/>
      <c r="G15" s="76"/>
      <c r="H15" s="76"/>
      <c r="I15" s="76"/>
      <c r="J15" s="76"/>
      <c r="K15" s="76"/>
      <c r="L15" s="76"/>
      <c r="M15" s="76"/>
      <c r="N15" s="77"/>
      <c r="O15" s="156"/>
      <c r="P15" s="170"/>
    </row>
    <row r="16" spans="2:17" ht="21" customHeight="1" x14ac:dyDescent="0.25">
      <c r="B16" s="246" t="s">
        <v>53</v>
      </c>
      <c r="C16" s="247"/>
      <c r="D16" s="166">
        <f>'2º-EV'!D57</f>
        <v>0</v>
      </c>
      <c r="F16" s="78"/>
      <c r="G16" s="76"/>
      <c r="H16" s="76"/>
      <c r="I16" s="76"/>
      <c r="J16" s="76"/>
      <c r="K16" s="76"/>
      <c r="L16" s="76"/>
      <c r="M16" s="76"/>
      <c r="N16" s="77"/>
      <c r="O16" s="156"/>
      <c r="P16" s="170"/>
    </row>
    <row r="17" spans="2:16" ht="21" customHeight="1" x14ac:dyDescent="0.25">
      <c r="B17" s="234" t="s">
        <v>54</v>
      </c>
      <c r="C17" s="235"/>
      <c r="D17" s="167">
        <f>'3º-EV'!D45</f>
        <v>0</v>
      </c>
      <c r="F17" s="78"/>
      <c r="G17" s="76"/>
      <c r="H17" s="76"/>
      <c r="I17" s="76"/>
      <c r="J17" s="76"/>
      <c r="K17" s="76"/>
      <c r="L17" s="76"/>
      <c r="M17" s="76"/>
      <c r="N17" s="77"/>
      <c r="O17" s="156"/>
      <c r="P17" s="170"/>
    </row>
    <row r="18" spans="2:16" ht="21" customHeight="1" thickBot="1" x14ac:dyDescent="0.3">
      <c r="B18" s="236" t="s">
        <v>60</v>
      </c>
      <c r="C18" s="237"/>
      <c r="D18" s="168">
        <f>'EV-FIN'!D85</f>
        <v>0</v>
      </c>
      <c r="F18" s="78"/>
      <c r="G18" s="76"/>
      <c r="H18" s="76"/>
      <c r="I18" s="76"/>
      <c r="J18" s="76"/>
      <c r="K18" s="76"/>
      <c r="L18" s="76"/>
      <c r="M18" s="76"/>
      <c r="N18" s="77"/>
      <c r="O18" s="156"/>
      <c r="P18" s="170"/>
    </row>
    <row r="19" spans="2:16" ht="15.75" thickTop="1" x14ac:dyDescent="0.25"/>
    <row r="20" spans="2:16" x14ac:dyDescent="0.25"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77"/>
    </row>
    <row r="21" spans="2:16" ht="21" customHeight="1" x14ac:dyDescent="0.25">
      <c r="F21" s="78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2:16" ht="21" customHeight="1" x14ac:dyDescent="0.25">
      <c r="F22" s="78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2:16" ht="21" customHeight="1" x14ac:dyDescent="0.25">
      <c r="F23" s="78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2:16" ht="21" customHeight="1" x14ac:dyDescent="0.25">
      <c r="F24" s="78"/>
      <c r="G24" s="76"/>
      <c r="H24" s="76"/>
      <c r="I24" s="76"/>
      <c r="J24" s="76"/>
      <c r="K24" s="76"/>
      <c r="L24" s="76"/>
      <c r="M24" s="76"/>
      <c r="N24" s="76"/>
      <c r="O24" s="76"/>
      <c r="P24" s="76"/>
    </row>
  </sheetData>
  <mergeCells count="8">
    <mergeCell ref="B17:C17"/>
    <mergeCell ref="B18:C18"/>
    <mergeCell ref="B4:C4"/>
    <mergeCell ref="B6:C6"/>
    <mergeCell ref="B8:C8"/>
    <mergeCell ref="B10:C10"/>
    <mergeCell ref="B15:C15"/>
    <mergeCell ref="B16:C1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DATOS!$E$14:$E$21</xm:f>
          </x14:formula1>
          <xm:sqref>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H4:H24"/>
  <sheetViews>
    <sheetView showGridLines="0" tabSelected="1" zoomScale="90" zoomScaleNormal="90" workbookViewId="0"/>
  </sheetViews>
  <sheetFormatPr baseColWidth="10" defaultRowHeight="15" x14ac:dyDescent="0.25"/>
  <cols>
    <col min="1" max="1" width="1.85546875" customWidth="1"/>
    <col min="7" max="7" width="4.7109375" customWidth="1"/>
  </cols>
  <sheetData>
    <row r="4" spans="8:8" ht="5.25" customHeight="1" x14ac:dyDescent="0.25"/>
    <row r="5" spans="8:8" ht="11.25" customHeight="1" x14ac:dyDescent="0.25"/>
    <row r="6" spans="8:8" ht="18.75" x14ac:dyDescent="0.3">
      <c r="H6" s="33" t="s">
        <v>49</v>
      </c>
    </row>
    <row r="7" spans="8:8" ht="11.25" customHeight="1" x14ac:dyDescent="0.25"/>
    <row r="8" spans="8:8" ht="18.75" x14ac:dyDescent="0.3">
      <c r="H8" s="33" t="s">
        <v>165</v>
      </c>
    </row>
    <row r="9" spans="8:8" ht="11.25" customHeight="1" x14ac:dyDescent="0.25"/>
    <row r="10" spans="8:8" ht="18.75" x14ac:dyDescent="0.3">
      <c r="H10" s="33" t="s">
        <v>50</v>
      </c>
    </row>
    <row r="11" spans="8:8" ht="11.25" customHeight="1" x14ac:dyDescent="0.25"/>
    <row r="12" spans="8:8" ht="18.75" x14ac:dyDescent="0.3">
      <c r="H12" s="33" t="s">
        <v>51</v>
      </c>
    </row>
    <row r="13" spans="8:8" ht="11.25" customHeight="1" x14ac:dyDescent="0.25"/>
    <row r="14" spans="8:8" ht="18.75" x14ac:dyDescent="0.3">
      <c r="H14" s="33" t="s">
        <v>52</v>
      </c>
    </row>
    <row r="15" spans="8:8" ht="11.25" customHeight="1" x14ac:dyDescent="0.25"/>
    <row r="16" spans="8:8" ht="18.75" x14ac:dyDescent="0.3">
      <c r="H16" s="33" t="s">
        <v>53</v>
      </c>
    </row>
    <row r="17" spans="8:8" ht="11.25" customHeight="1" x14ac:dyDescent="0.25"/>
    <row r="18" spans="8:8" ht="18.75" x14ac:dyDescent="0.3">
      <c r="H18" s="33" t="s">
        <v>54</v>
      </c>
    </row>
    <row r="19" spans="8:8" ht="11.25" customHeight="1" x14ac:dyDescent="0.25"/>
    <row r="20" spans="8:8" ht="18.75" x14ac:dyDescent="0.3">
      <c r="H20" s="33" t="s">
        <v>60</v>
      </c>
    </row>
    <row r="21" spans="8:8" ht="11.25" customHeight="1" x14ac:dyDescent="0.25"/>
    <row r="22" spans="8:8" ht="18.75" x14ac:dyDescent="0.3">
      <c r="H22" s="33" t="s">
        <v>67</v>
      </c>
    </row>
    <row r="23" spans="8:8" ht="10.5" customHeight="1" x14ac:dyDescent="0.25"/>
    <row r="24" spans="8:8" ht="18.75" x14ac:dyDescent="0.3">
      <c r="H24" s="33" t="s">
        <v>68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C2:G14"/>
  <sheetViews>
    <sheetView showGridLines="0" zoomScale="90" zoomScaleNormal="90" workbookViewId="0"/>
  </sheetViews>
  <sheetFormatPr baseColWidth="10" defaultRowHeight="15" x14ac:dyDescent="0.25"/>
  <cols>
    <col min="3" max="3" width="43.85546875" customWidth="1"/>
    <col min="4" max="4" width="8.140625" customWidth="1"/>
    <col min="5" max="5" width="43.85546875" customWidth="1"/>
    <col min="6" max="6" width="7.5703125" customWidth="1"/>
    <col min="7" max="7" width="22.85546875" customWidth="1"/>
  </cols>
  <sheetData>
    <row r="2" spans="3:7" ht="30" customHeight="1" x14ac:dyDescent="0.25">
      <c r="C2" s="217" t="s">
        <v>56</v>
      </c>
      <c r="D2" s="217"/>
      <c r="E2" s="217"/>
      <c r="F2" s="21"/>
      <c r="G2" s="21"/>
    </row>
    <row r="3" spans="3:7" ht="15.75" thickBot="1" x14ac:dyDescent="0.3"/>
    <row r="4" spans="3:7" ht="23.25" customHeight="1" thickBot="1" x14ac:dyDescent="0.3">
      <c r="C4" s="12" t="s">
        <v>89</v>
      </c>
      <c r="E4" s="12" t="s">
        <v>90</v>
      </c>
      <c r="G4" s="14"/>
    </row>
    <row r="5" spans="3:7" ht="36" customHeight="1" x14ac:dyDescent="0.25">
      <c r="C5" s="91">
        <v>0.5</v>
      </c>
      <c r="D5" s="10"/>
      <c r="E5" s="91">
        <v>0.5</v>
      </c>
      <c r="F5" s="10"/>
      <c r="G5" s="15"/>
    </row>
    <row r="6" spans="3:7" ht="7.5" customHeight="1" x14ac:dyDescent="0.25">
      <c r="G6" s="16"/>
    </row>
    <row r="7" spans="3:7" ht="23.25" customHeight="1" x14ac:dyDescent="0.25">
      <c r="E7" s="17"/>
      <c r="G7" s="17"/>
    </row>
    <row r="8" spans="3:7" s="23" customFormat="1" ht="27" customHeight="1" thickBot="1" x14ac:dyDescent="0.3">
      <c r="E8" s="22"/>
      <c r="G8" s="22"/>
    </row>
    <row r="9" spans="3:7" ht="27" customHeight="1" thickBot="1" x14ac:dyDescent="0.3">
      <c r="C9" s="11" t="s">
        <v>83</v>
      </c>
      <c r="D9" s="218" t="s">
        <v>84</v>
      </c>
      <c r="E9" s="219"/>
      <c r="G9" s="16"/>
    </row>
    <row r="10" spans="3:7" ht="27" customHeight="1" x14ac:dyDescent="0.25">
      <c r="C10" s="92">
        <v>4</v>
      </c>
      <c r="D10" s="220" t="s">
        <v>86</v>
      </c>
      <c r="E10" s="221"/>
      <c r="G10" s="18"/>
    </row>
    <row r="11" spans="3:7" ht="27" customHeight="1" x14ac:dyDescent="0.25">
      <c r="C11" s="93">
        <v>3</v>
      </c>
      <c r="D11" s="215" t="s">
        <v>85</v>
      </c>
      <c r="E11" s="216"/>
      <c r="G11" s="19"/>
    </row>
    <row r="12" spans="3:7" ht="27" customHeight="1" x14ac:dyDescent="0.25">
      <c r="C12" s="93">
        <v>2</v>
      </c>
      <c r="D12" s="215" t="s">
        <v>87</v>
      </c>
      <c r="E12" s="216"/>
      <c r="G12" s="16"/>
    </row>
    <row r="13" spans="3:7" ht="27" customHeight="1" x14ac:dyDescent="0.25">
      <c r="C13" s="93">
        <v>1</v>
      </c>
      <c r="D13" s="215" t="s">
        <v>88</v>
      </c>
      <c r="E13" s="216"/>
      <c r="G13" s="18"/>
    </row>
    <row r="14" spans="3:7" ht="37.5" customHeight="1" x14ac:dyDescent="0.25">
      <c r="C14" s="20"/>
      <c r="D14" s="16"/>
      <c r="E14" s="20"/>
      <c r="G14" s="20"/>
    </row>
  </sheetData>
  <mergeCells count="6">
    <mergeCell ref="D13:E13"/>
    <mergeCell ref="C2:E2"/>
    <mergeCell ref="D9:E9"/>
    <mergeCell ref="D10:E10"/>
    <mergeCell ref="D11:E11"/>
    <mergeCell ref="D12:E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E70"/>
  <sheetViews>
    <sheetView showGridLines="0" zoomScale="90" zoomScaleNormal="9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4.28515625" customWidth="1"/>
    <col min="2" max="2" width="5.28515625" customWidth="1"/>
    <col min="3" max="3" width="95" customWidth="1"/>
    <col min="4" max="4" width="15.5703125" customWidth="1"/>
    <col min="5" max="5" width="14.28515625" customWidth="1"/>
  </cols>
  <sheetData>
    <row r="1" spans="2:5" ht="53.25" customHeight="1" thickBot="1" x14ac:dyDescent="0.35">
      <c r="C1" s="222" t="s">
        <v>164</v>
      </c>
      <c r="D1" s="222"/>
      <c r="E1" s="173"/>
    </row>
    <row r="2" spans="2:5" ht="15.75" thickBot="1" x14ac:dyDescent="0.3">
      <c r="B2" s="34" t="s">
        <v>55</v>
      </c>
      <c r="C2" s="4" t="s">
        <v>166</v>
      </c>
      <c r="D2" s="5" t="s">
        <v>17</v>
      </c>
      <c r="E2" s="171"/>
    </row>
    <row r="3" spans="2:5" ht="19.5" customHeight="1" x14ac:dyDescent="0.25">
      <c r="B3" s="181"/>
      <c r="C3" s="176"/>
      <c r="D3" s="7"/>
      <c r="E3" s="172"/>
    </row>
    <row r="4" spans="2:5" ht="21" customHeight="1" x14ac:dyDescent="0.25">
      <c r="B4" s="182"/>
      <c r="C4" s="177"/>
      <c r="D4" s="8"/>
      <c r="E4" s="172"/>
    </row>
    <row r="5" spans="2:5" ht="15" customHeight="1" x14ac:dyDescent="0.25">
      <c r="B5" s="182"/>
      <c r="C5" s="178"/>
      <c r="D5" s="8"/>
      <c r="E5" s="172"/>
    </row>
    <row r="6" spans="2:5" ht="21" customHeight="1" x14ac:dyDescent="0.25">
      <c r="B6" s="183"/>
      <c r="C6" s="178"/>
      <c r="D6" s="8"/>
      <c r="E6" s="172"/>
    </row>
    <row r="7" spans="2:5" x14ac:dyDescent="0.25">
      <c r="B7" s="36"/>
      <c r="C7" s="179"/>
      <c r="D7" s="8"/>
      <c r="E7" s="172"/>
    </row>
    <row r="8" spans="2:5" x14ac:dyDescent="0.25">
      <c r="B8" s="36"/>
      <c r="C8" s="180"/>
      <c r="D8" s="8"/>
      <c r="E8" s="172"/>
    </row>
    <row r="9" spans="2:5" x14ac:dyDescent="0.25">
      <c r="B9" s="36"/>
      <c r="C9" s="180"/>
      <c r="D9" s="8"/>
      <c r="E9" s="172"/>
    </row>
    <row r="10" spans="2:5" x14ac:dyDescent="0.25">
      <c r="B10" s="36"/>
      <c r="C10" s="179"/>
      <c r="D10" s="8"/>
      <c r="E10" s="172"/>
    </row>
    <row r="11" spans="2:5" ht="22.5" customHeight="1" x14ac:dyDescent="0.25">
      <c r="B11" s="183"/>
      <c r="C11" s="178"/>
      <c r="D11" s="8"/>
      <c r="E11" s="172"/>
    </row>
    <row r="12" spans="2:5" x14ac:dyDescent="0.25">
      <c r="B12" s="38"/>
      <c r="C12" s="179"/>
      <c r="D12" s="8"/>
      <c r="E12" s="172"/>
    </row>
    <row r="13" spans="2:5" x14ac:dyDescent="0.25">
      <c r="B13" s="36"/>
      <c r="C13" s="179"/>
      <c r="D13" s="8"/>
      <c r="E13" s="172"/>
    </row>
    <row r="14" spans="2:5" x14ac:dyDescent="0.25">
      <c r="B14" s="38"/>
      <c r="C14" s="180"/>
      <c r="D14" s="8"/>
      <c r="E14" s="172"/>
    </row>
    <row r="15" spans="2:5" x14ac:dyDescent="0.25">
      <c r="B15" s="36"/>
      <c r="C15" s="180"/>
      <c r="D15" s="8"/>
      <c r="E15" s="172"/>
    </row>
    <row r="16" spans="2:5" ht="15.75" thickBot="1" x14ac:dyDescent="0.3">
      <c r="B16" s="186"/>
      <c r="C16" s="178"/>
      <c r="D16" s="9"/>
      <c r="E16" s="172"/>
    </row>
    <row r="17" spans="2:5" ht="15.75" thickBot="1" x14ac:dyDescent="0.3">
      <c r="B17" s="34" t="s">
        <v>55</v>
      </c>
      <c r="C17" s="4" t="s">
        <v>167</v>
      </c>
      <c r="D17" s="5" t="s">
        <v>17</v>
      </c>
      <c r="E17" s="171"/>
    </row>
    <row r="18" spans="2:5" x14ac:dyDescent="0.25">
      <c r="B18" s="35"/>
      <c r="C18" s="184"/>
      <c r="D18" s="7"/>
      <c r="E18" s="172"/>
    </row>
    <row r="19" spans="2:5" x14ac:dyDescent="0.25">
      <c r="B19" s="38"/>
      <c r="C19" s="180"/>
      <c r="D19" s="8"/>
      <c r="E19" s="172"/>
    </row>
    <row r="20" spans="2:5" x14ac:dyDescent="0.25">
      <c r="B20" s="182"/>
      <c r="C20" s="178"/>
      <c r="D20" s="8"/>
      <c r="E20" s="172"/>
    </row>
    <row r="21" spans="2:5" x14ac:dyDescent="0.25">
      <c r="B21" s="36"/>
      <c r="C21" s="180"/>
      <c r="D21" s="8"/>
      <c r="E21" s="172"/>
    </row>
    <row r="22" spans="2:5" x14ac:dyDescent="0.25">
      <c r="B22" s="36"/>
      <c r="C22" s="179"/>
      <c r="D22" s="8"/>
      <c r="E22" s="172"/>
    </row>
    <row r="23" spans="2:5" x14ac:dyDescent="0.25">
      <c r="B23" s="36"/>
      <c r="C23" s="180"/>
      <c r="D23" s="8"/>
      <c r="E23" s="172"/>
    </row>
    <row r="24" spans="2:5" x14ac:dyDescent="0.25">
      <c r="B24" s="36"/>
      <c r="C24" s="179"/>
      <c r="D24" s="8"/>
      <c r="E24" s="172"/>
    </row>
    <row r="25" spans="2:5" x14ac:dyDescent="0.25">
      <c r="B25" s="182"/>
      <c r="C25" s="178"/>
      <c r="D25" s="8"/>
      <c r="E25" s="172"/>
    </row>
    <row r="26" spans="2:5" x14ac:dyDescent="0.25">
      <c r="B26" s="36"/>
      <c r="C26" s="179"/>
      <c r="D26" s="8"/>
      <c r="E26" s="172"/>
    </row>
    <row r="27" spans="2:5" x14ac:dyDescent="0.25">
      <c r="B27" s="36"/>
      <c r="C27" s="180"/>
      <c r="D27" s="8"/>
      <c r="E27" s="172"/>
    </row>
    <row r="28" spans="2:5" x14ac:dyDescent="0.25">
      <c r="B28" s="36"/>
      <c r="C28" s="180"/>
      <c r="D28" s="8"/>
      <c r="E28" s="172"/>
    </row>
    <row r="29" spans="2:5" x14ac:dyDescent="0.25">
      <c r="B29" s="36"/>
      <c r="C29" s="179"/>
      <c r="D29" s="8"/>
      <c r="E29" s="172"/>
    </row>
    <row r="30" spans="2:5" x14ac:dyDescent="0.25">
      <c r="B30" s="36"/>
      <c r="C30" s="179"/>
      <c r="D30" s="8"/>
      <c r="E30" s="172"/>
    </row>
    <row r="31" spans="2:5" x14ac:dyDescent="0.25">
      <c r="B31" s="36"/>
      <c r="C31" s="180"/>
      <c r="D31" s="8"/>
      <c r="E31" s="172"/>
    </row>
    <row r="32" spans="2:5" x14ac:dyDescent="0.25">
      <c r="B32" s="36"/>
      <c r="C32" s="180"/>
      <c r="D32" s="8"/>
      <c r="E32" s="172"/>
    </row>
    <row r="33" spans="2:5" x14ac:dyDescent="0.25">
      <c r="B33" s="36"/>
      <c r="C33" s="179"/>
      <c r="D33" s="8"/>
      <c r="E33" s="172"/>
    </row>
    <row r="34" spans="2:5" x14ac:dyDescent="0.25">
      <c r="B34" s="36"/>
      <c r="C34" s="180"/>
      <c r="D34" s="8"/>
      <c r="E34" s="172"/>
    </row>
    <row r="35" spans="2:5" x14ac:dyDescent="0.25">
      <c r="B35" s="36"/>
      <c r="C35" s="180"/>
      <c r="D35" s="8"/>
      <c r="E35" s="172"/>
    </row>
    <row r="36" spans="2:5" ht="31.5" customHeight="1" thickBot="1" x14ac:dyDescent="0.3">
      <c r="B36" s="185"/>
      <c r="C36" s="178"/>
      <c r="D36" s="9"/>
      <c r="E36" s="172"/>
    </row>
    <row r="37" spans="2:5" ht="15.75" thickBot="1" x14ac:dyDescent="0.3">
      <c r="B37" s="34" t="s">
        <v>55</v>
      </c>
      <c r="C37" s="4" t="s">
        <v>168</v>
      </c>
      <c r="D37" s="5" t="s">
        <v>17</v>
      </c>
      <c r="E37" s="171"/>
    </row>
    <row r="38" spans="2:5" x14ac:dyDescent="0.25">
      <c r="B38" s="181"/>
      <c r="C38" s="187"/>
      <c r="D38" s="7"/>
      <c r="E38" s="172"/>
    </row>
    <row r="39" spans="2:5" x14ac:dyDescent="0.25">
      <c r="B39" s="36"/>
      <c r="C39" s="179"/>
      <c r="D39" s="8"/>
      <c r="E39" s="172"/>
    </row>
    <row r="40" spans="2:5" x14ac:dyDescent="0.25">
      <c r="B40" s="36"/>
      <c r="C40" s="180"/>
      <c r="D40" s="8"/>
      <c r="E40" s="172"/>
    </row>
    <row r="41" spans="2:5" x14ac:dyDescent="0.25">
      <c r="B41" s="36"/>
      <c r="C41" s="180"/>
      <c r="D41" s="8"/>
      <c r="E41" s="172"/>
    </row>
    <row r="42" spans="2:5" x14ac:dyDescent="0.25">
      <c r="B42" s="38"/>
      <c r="C42" s="180"/>
      <c r="D42" s="8"/>
      <c r="E42" s="172"/>
    </row>
    <row r="43" spans="2:5" x14ac:dyDescent="0.25">
      <c r="B43" s="182"/>
      <c r="C43" s="177"/>
      <c r="D43" s="8"/>
      <c r="E43" s="172"/>
    </row>
    <row r="44" spans="2:5" x14ac:dyDescent="0.25">
      <c r="B44" s="38"/>
      <c r="C44" s="180"/>
      <c r="D44" s="8"/>
      <c r="E44" s="172"/>
    </row>
    <row r="45" spans="2:5" x14ac:dyDescent="0.25">
      <c r="B45" s="36"/>
      <c r="C45" s="180"/>
      <c r="D45" s="8"/>
      <c r="E45" s="172"/>
    </row>
    <row r="46" spans="2:5" x14ac:dyDescent="0.25">
      <c r="B46" s="36"/>
      <c r="C46" s="180"/>
      <c r="D46" s="8"/>
      <c r="E46" s="172"/>
    </row>
    <row r="47" spans="2:5" x14ac:dyDescent="0.25">
      <c r="B47" s="36"/>
      <c r="C47" s="180"/>
      <c r="D47" s="8"/>
      <c r="E47" s="172"/>
    </row>
    <row r="48" spans="2:5" x14ac:dyDescent="0.25">
      <c r="B48" s="38"/>
      <c r="C48" s="179"/>
      <c r="D48" s="8"/>
      <c r="E48" s="172"/>
    </row>
    <row r="49" spans="2:5" x14ac:dyDescent="0.25">
      <c r="B49" s="36"/>
      <c r="C49" s="180"/>
      <c r="D49" s="8"/>
      <c r="E49" s="172"/>
    </row>
    <row r="50" spans="2:5" x14ac:dyDescent="0.25">
      <c r="B50" s="36"/>
      <c r="C50" s="179"/>
      <c r="D50" s="8"/>
      <c r="E50" s="172"/>
    </row>
    <row r="51" spans="2:5" x14ac:dyDescent="0.25">
      <c r="B51" s="38"/>
      <c r="C51" s="180"/>
      <c r="D51" s="8"/>
      <c r="E51" s="172"/>
    </row>
    <row r="52" spans="2:5" x14ac:dyDescent="0.25">
      <c r="B52" s="36"/>
      <c r="C52" s="179"/>
      <c r="D52" s="8"/>
      <c r="E52" s="172"/>
    </row>
    <row r="53" spans="2:5" x14ac:dyDescent="0.25">
      <c r="B53" s="38"/>
      <c r="C53" s="179"/>
      <c r="D53" s="8"/>
      <c r="E53" s="172"/>
    </row>
    <row r="54" spans="2:5" x14ac:dyDescent="0.25">
      <c r="B54" s="38"/>
      <c r="C54" s="179"/>
      <c r="D54" s="8"/>
      <c r="E54" s="172"/>
    </row>
    <row r="55" spans="2:5" x14ac:dyDescent="0.25">
      <c r="B55" s="36"/>
      <c r="C55" s="180"/>
      <c r="D55" s="8"/>
      <c r="E55" s="172"/>
    </row>
    <row r="56" spans="2:5" x14ac:dyDescent="0.25">
      <c r="B56" s="36"/>
      <c r="C56" s="179"/>
      <c r="D56" s="8"/>
      <c r="E56" s="172"/>
    </row>
    <row r="57" spans="2:5" ht="15.75" thickBot="1" x14ac:dyDescent="0.3">
      <c r="B57" s="37"/>
      <c r="C57" s="180"/>
      <c r="D57" s="9"/>
      <c r="E57" s="172"/>
    </row>
    <row r="58" spans="2:5" ht="15.75" thickBot="1" x14ac:dyDescent="0.3">
      <c r="B58" s="34" t="s">
        <v>55</v>
      </c>
      <c r="C58" s="4" t="s">
        <v>169</v>
      </c>
      <c r="D58" s="5" t="s">
        <v>17</v>
      </c>
      <c r="E58" s="171"/>
    </row>
    <row r="59" spans="2:5" x14ac:dyDescent="0.25">
      <c r="B59" s="188"/>
      <c r="C59" s="189"/>
      <c r="D59" s="7"/>
      <c r="E59" s="172"/>
    </row>
    <row r="60" spans="2:5" x14ac:dyDescent="0.25">
      <c r="B60" s="38"/>
      <c r="C60" s="180"/>
      <c r="D60" s="8"/>
      <c r="E60" s="172"/>
    </row>
    <row r="61" spans="2:5" x14ac:dyDescent="0.25">
      <c r="B61" s="38"/>
      <c r="C61" s="179"/>
      <c r="D61" s="8"/>
      <c r="E61" s="172"/>
    </row>
    <row r="62" spans="2:5" x14ac:dyDescent="0.25">
      <c r="B62" s="183"/>
      <c r="C62" s="178"/>
      <c r="D62" s="8"/>
      <c r="E62" s="172"/>
    </row>
    <row r="63" spans="2:5" x14ac:dyDescent="0.25">
      <c r="B63" s="38"/>
      <c r="C63" s="179"/>
      <c r="D63" s="8"/>
      <c r="E63" s="172"/>
    </row>
    <row r="64" spans="2:5" x14ac:dyDescent="0.25">
      <c r="B64" s="38"/>
      <c r="C64" s="180"/>
      <c r="D64" s="8"/>
      <c r="E64" s="172"/>
    </row>
    <row r="65" spans="2:5" x14ac:dyDescent="0.25">
      <c r="B65" s="38"/>
      <c r="C65" s="180"/>
      <c r="D65" s="8"/>
      <c r="E65" s="172"/>
    </row>
    <row r="66" spans="2:5" x14ac:dyDescent="0.25">
      <c r="B66" s="38"/>
      <c r="C66" s="180"/>
      <c r="D66" s="8"/>
      <c r="E66" s="172"/>
    </row>
    <row r="67" spans="2:5" x14ac:dyDescent="0.25">
      <c r="B67" s="38"/>
      <c r="C67" s="180"/>
      <c r="D67" s="8"/>
      <c r="E67" s="172"/>
    </row>
    <row r="68" spans="2:5" ht="25.5" customHeight="1" x14ac:dyDescent="0.25">
      <c r="C68" s="43" t="s">
        <v>57</v>
      </c>
      <c r="D68" s="41">
        <f>COUNTIF(D3:D67,"ESENCIALES")</f>
        <v>0</v>
      </c>
      <c r="E68" s="40"/>
    </row>
    <row r="69" spans="2:5" ht="25.5" customHeight="1" x14ac:dyDescent="0.25">
      <c r="C69" s="43" t="s">
        <v>58</v>
      </c>
      <c r="D69" s="42">
        <f>COUNTIF(D3:D67,"NO-ESENCIAL")</f>
        <v>0</v>
      </c>
      <c r="E69" s="85"/>
    </row>
    <row r="70" spans="2:5" x14ac:dyDescent="0.25">
      <c r="E70" s="1"/>
    </row>
  </sheetData>
  <mergeCells count="1">
    <mergeCell ref="C1:D1"/>
  </mergeCells>
  <conditionalFormatting sqref="D3:D16 D18:D36 D38:D57 D59:D67">
    <cfRule type="cellIs" dxfId="40" priority="1" operator="equal">
      <formula>"ESENCIALES"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DATOS!$B$5:$B$7</xm:f>
          </x14:formula1>
          <xm:sqref>D3:D16 D18:D36 D38:D57 D59:D67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72"/>
  <sheetViews>
    <sheetView showGridLines="0" zoomScale="90" zoomScaleNormal="90" workbookViewId="0">
      <pane ySplit="2" topLeftCell="A3" activePane="bottomLeft" state="frozen"/>
      <selection pane="bottomLeft"/>
    </sheetView>
  </sheetViews>
  <sheetFormatPr baseColWidth="10" defaultRowHeight="15" x14ac:dyDescent="0.25"/>
  <cols>
    <col min="1" max="1" width="2.85546875" customWidth="1"/>
    <col min="2" max="2" width="5.28515625" customWidth="1"/>
    <col min="3" max="3" width="90.140625" customWidth="1"/>
    <col min="4" max="10" width="5.7109375" customWidth="1"/>
  </cols>
  <sheetData>
    <row r="1" spans="2:10" ht="5.25" customHeight="1" x14ac:dyDescent="0.25"/>
    <row r="2" spans="2:10" ht="39" customHeight="1" thickBot="1" x14ac:dyDescent="0.3">
      <c r="C2" s="223" t="s">
        <v>24</v>
      </c>
      <c r="D2" s="223"/>
      <c r="E2" s="223"/>
      <c r="F2" s="223"/>
    </row>
    <row r="3" spans="2:10" ht="28.5" customHeight="1" thickBot="1" x14ac:dyDescent="0.3">
      <c r="B3" s="34" t="s">
        <v>55</v>
      </c>
      <c r="C3" s="4" t="s">
        <v>166</v>
      </c>
      <c r="D3" s="5" t="s">
        <v>2</v>
      </c>
      <c r="E3" s="5" t="s">
        <v>7</v>
      </c>
      <c r="F3" s="5" t="s">
        <v>0</v>
      </c>
      <c r="G3" s="5" t="s">
        <v>1</v>
      </c>
      <c r="H3" s="5" t="s">
        <v>3</v>
      </c>
      <c r="I3" s="5" t="s">
        <v>4</v>
      </c>
      <c r="J3" s="6" t="s">
        <v>8</v>
      </c>
    </row>
    <row r="4" spans="2:10" x14ac:dyDescent="0.25">
      <c r="B4" s="181"/>
      <c r="C4" s="176"/>
      <c r="D4" s="190"/>
      <c r="E4" s="190"/>
      <c r="F4" s="190"/>
      <c r="G4" s="191"/>
      <c r="H4" s="191"/>
      <c r="I4" s="191"/>
      <c r="J4" s="192"/>
    </row>
    <row r="5" spans="2:10" x14ac:dyDescent="0.25">
      <c r="B5" s="182"/>
      <c r="C5" s="177"/>
      <c r="D5" s="193"/>
      <c r="E5" s="193"/>
      <c r="F5" s="193"/>
      <c r="G5" s="194"/>
      <c r="H5" s="194"/>
      <c r="I5" s="194"/>
      <c r="J5" s="195"/>
    </row>
    <row r="6" spans="2:10" x14ac:dyDescent="0.25">
      <c r="B6" s="182"/>
      <c r="C6" s="178"/>
      <c r="D6" s="193"/>
      <c r="E6" s="193"/>
      <c r="F6" s="193"/>
      <c r="G6" s="194"/>
      <c r="H6" s="194"/>
      <c r="I6" s="194"/>
      <c r="J6" s="195"/>
    </row>
    <row r="7" spans="2:10" x14ac:dyDescent="0.25">
      <c r="B7" s="182"/>
      <c r="C7" s="178"/>
      <c r="D7" s="193"/>
      <c r="E7" s="193"/>
      <c r="F7" s="193"/>
      <c r="G7" s="194"/>
      <c r="H7" s="194"/>
      <c r="I7" s="194"/>
      <c r="J7" s="195"/>
    </row>
    <row r="8" spans="2:10" ht="15" customHeight="1" x14ac:dyDescent="0.25">
      <c r="B8" s="36"/>
      <c r="C8" s="179"/>
      <c r="D8" s="193"/>
      <c r="E8" s="193"/>
      <c r="F8" s="193"/>
      <c r="G8" s="194"/>
      <c r="H8" s="194"/>
      <c r="I8" s="194"/>
      <c r="J8" s="195"/>
    </row>
    <row r="9" spans="2:10" x14ac:dyDescent="0.25">
      <c r="B9" s="36"/>
      <c r="C9" s="180"/>
      <c r="D9" s="193"/>
      <c r="E9" s="193"/>
      <c r="F9" s="193"/>
      <c r="G9" s="194"/>
      <c r="H9" s="194"/>
      <c r="I9" s="194"/>
      <c r="J9" s="195"/>
    </row>
    <row r="10" spans="2:10" x14ac:dyDescent="0.25">
      <c r="B10" s="36"/>
      <c r="C10" s="180"/>
      <c r="D10" s="193"/>
      <c r="E10" s="193"/>
      <c r="F10" s="193"/>
      <c r="G10" s="194"/>
      <c r="H10" s="194"/>
      <c r="I10" s="194"/>
      <c r="J10" s="195"/>
    </row>
    <row r="11" spans="2:10" x14ac:dyDescent="0.25">
      <c r="B11" s="36"/>
      <c r="C11" s="179"/>
      <c r="D11" s="193"/>
      <c r="E11" s="193"/>
      <c r="F11" s="193"/>
      <c r="G11" s="194"/>
      <c r="H11" s="194"/>
      <c r="I11" s="194"/>
      <c r="J11" s="195"/>
    </row>
    <row r="12" spans="2:10" x14ac:dyDescent="0.25">
      <c r="B12" s="182"/>
      <c r="C12" s="178"/>
      <c r="D12" s="193"/>
      <c r="E12" s="193"/>
      <c r="F12" s="193"/>
      <c r="G12" s="194"/>
      <c r="H12" s="194"/>
      <c r="I12" s="194"/>
      <c r="J12" s="195"/>
    </row>
    <row r="13" spans="2:10" ht="15" customHeight="1" x14ac:dyDescent="0.25">
      <c r="B13" s="36"/>
      <c r="C13" s="179"/>
      <c r="D13" s="193"/>
      <c r="E13" s="193"/>
      <c r="F13" s="193"/>
      <c r="G13" s="194"/>
      <c r="H13" s="194"/>
      <c r="I13" s="194"/>
      <c r="J13" s="195"/>
    </row>
    <row r="14" spans="2:10" x14ac:dyDescent="0.25">
      <c r="B14" s="36"/>
      <c r="C14" s="179"/>
      <c r="D14" s="193"/>
      <c r="E14" s="193"/>
      <c r="F14" s="193"/>
      <c r="G14" s="194"/>
      <c r="H14" s="194"/>
      <c r="I14" s="194"/>
      <c r="J14" s="195"/>
    </row>
    <row r="15" spans="2:10" x14ac:dyDescent="0.25">
      <c r="B15" s="38"/>
      <c r="C15" s="180"/>
      <c r="D15" s="193"/>
      <c r="E15" s="193"/>
      <c r="F15" s="193"/>
      <c r="G15" s="194"/>
      <c r="H15" s="194"/>
      <c r="I15" s="194"/>
      <c r="J15" s="195"/>
    </row>
    <row r="16" spans="2:10" x14ac:dyDescent="0.25">
      <c r="B16" s="36"/>
      <c r="C16" s="180"/>
      <c r="D16" s="193"/>
      <c r="E16" s="193"/>
      <c r="F16" s="193"/>
      <c r="G16" s="194"/>
      <c r="H16" s="194"/>
      <c r="I16" s="194"/>
      <c r="J16" s="195"/>
    </row>
    <row r="17" spans="2:10" ht="16.5" customHeight="1" thickBot="1" x14ac:dyDescent="0.3">
      <c r="B17" s="196"/>
      <c r="C17" s="197"/>
      <c r="D17" s="198"/>
      <c r="E17" s="198"/>
      <c r="F17" s="198"/>
      <c r="G17" s="199"/>
      <c r="H17" s="199"/>
      <c r="I17" s="199"/>
      <c r="J17" s="200"/>
    </row>
    <row r="18" spans="2:10" ht="15.75" thickBot="1" x14ac:dyDescent="0.3">
      <c r="B18" s="34" t="s">
        <v>55</v>
      </c>
      <c r="C18" s="4" t="s">
        <v>167</v>
      </c>
      <c r="D18" s="5" t="s">
        <v>2</v>
      </c>
      <c r="E18" s="5" t="s">
        <v>7</v>
      </c>
      <c r="F18" s="5" t="s">
        <v>0</v>
      </c>
      <c r="G18" s="5" t="s">
        <v>1</v>
      </c>
      <c r="H18" s="5" t="s">
        <v>3</v>
      </c>
      <c r="I18" s="5" t="s">
        <v>4</v>
      </c>
      <c r="J18" s="6" t="s">
        <v>8</v>
      </c>
    </row>
    <row r="19" spans="2:10" x14ac:dyDescent="0.25">
      <c r="B19" s="35"/>
      <c r="C19" s="184"/>
      <c r="D19" s="190"/>
      <c r="E19" s="190"/>
      <c r="F19" s="190"/>
      <c r="G19" s="201"/>
      <c r="H19" s="201"/>
      <c r="I19" s="201"/>
      <c r="J19" s="192"/>
    </row>
    <row r="20" spans="2:10" x14ac:dyDescent="0.25">
      <c r="B20" s="38"/>
      <c r="C20" s="180"/>
      <c r="D20" s="193"/>
      <c r="E20" s="193"/>
      <c r="F20" s="193"/>
      <c r="G20" s="202"/>
      <c r="H20" s="202"/>
      <c r="I20" s="202"/>
      <c r="J20" s="195"/>
    </row>
    <row r="21" spans="2:10" x14ac:dyDescent="0.25">
      <c r="B21" s="182"/>
      <c r="C21" s="178"/>
      <c r="D21" s="193"/>
      <c r="E21" s="193"/>
      <c r="F21" s="193"/>
      <c r="G21" s="202"/>
      <c r="H21" s="202"/>
      <c r="I21" s="202"/>
      <c r="J21" s="195"/>
    </row>
    <row r="22" spans="2:10" x14ac:dyDescent="0.25">
      <c r="B22" s="36"/>
      <c r="C22" s="180"/>
      <c r="D22" s="193"/>
      <c r="E22" s="193"/>
      <c r="F22" s="193"/>
      <c r="G22" s="202"/>
      <c r="H22" s="202"/>
      <c r="I22" s="202"/>
      <c r="J22" s="195"/>
    </row>
    <row r="23" spans="2:10" x14ac:dyDescent="0.25">
      <c r="B23" s="36"/>
      <c r="C23" s="179"/>
      <c r="D23" s="193"/>
      <c r="E23" s="193"/>
      <c r="F23" s="193"/>
      <c r="G23" s="202"/>
      <c r="H23" s="202"/>
      <c r="I23" s="202"/>
      <c r="J23" s="195"/>
    </row>
    <row r="24" spans="2:10" x14ac:dyDescent="0.25">
      <c r="B24" s="36"/>
      <c r="C24" s="180"/>
      <c r="D24" s="193"/>
      <c r="E24" s="193"/>
      <c r="F24" s="193"/>
      <c r="G24" s="202"/>
      <c r="H24" s="202"/>
      <c r="I24" s="202"/>
      <c r="J24" s="195"/>
    </row>
    <row r="25" spans="2:10" x14ac:dyDescent="0.25">
      <c r="B25" s="36"/>
      <c r="C25" s="179"/>
      <c r="D25" s="193"/>
      <c r="E25" s="193"/>
      <c r="F25" s="193"/>
      <c r="G25" s="202"/>
      <c r="H25" s="202"/>
      <c r="I25" s="202"/>
      <c r="J25" s="195"/>
    </row>
    <row r="26" spans="2:10" x14ac:dyDescent="0.25">
      <c r="B26" s="182"/>
      <c r="C26" s="178"/>
      <c r="D26" s="193"/>
      <c r="E26" s="193"/>
      <c r="F26" s="193"/>
      <c r="G26" s="202"/>
      <c r="H26" s="202"/>
      <c r="I26" s="202"/>
      <c r="J26" s="195"/>
    </row>
    <row r="27" spans="2:10" x14ac:dyDescent="0.25">
      <c r="B27" s="36"/>
      <c r="C27" s="179"/>
      <c r="D27" s="193"/>
      <c r="E27" s="193"/>
      <c r="F27" s="193"/>
      <c r="G27" s="202"/>
      <c r="H27" s="202"/>
      <c r="I27" s="202"/>
      <c r="J27" s="195"/>
    </row>
    <row r="28" spans="2:10" x14ac:dyDescent="0.25">
      <c r="B28" s="36"/>
      <c r="C28" s="180"/>
      <c r="D28" s="193"/>
      <c r="E28" s="193"/>
      <c r="F28" s="193"/>
      <c r="G28" s="202"/>
      <c r="H28" s="202"/>
      <c r="I28" s="202"/>
      <c r="J28" s="195"/>
    </row>
    <row r="29" spans="2:10" x14ac:dyDescent="0.25">
      <c r="B29" s="36"/>
      <c r="C29" s="180"/>
      <c r="D29" s="193"/>
      <c r="E29" s="193"/>
      <c r="F29" s="193"/>
      <c r="G29" s="202"/>
      <c r="H29" s="202"/>
      <c r="I29" s="202"/>
      <c r="J29" s="195"/>
    </row>
    <row r="30" spans="2:10" x14ac:dyDescent="0.25">
      <c r="B30" s="36"/>
      <c r="C30" s="179"/>
      <c r="D30" s="193"/>
      <c r="E30" s="193"/>
      <c r="F30" s="193"/>
      <c r="G30" s="202"/>
      <c r="H30" s="202"/>
      <c r="I30" s="202"/>
      <c r="J30" s="195"/>
    </row>
    <row r="31" spans="2:10" x14ac:dyDescent="0.25">
      <c r="B31" s="36"/>
      <c r="C31" s="179"/>
      <c r="D31" s="193"/>
      <c r="E31" s="193"/>
      <c r="F31" s="193"/>
      <c r="G31" s="202"/>
      <c r="H31" s="202"/>
      <c r="I31" s="202"/>
      <c r="J31" s="195"/>
    </row>
    <row r="32" spans="2:10" x14ac:dyDescent="0.25">
      <c r="B32" s="36"/>
      <c r="C32" s="180"/>
      <c r="D32" s="193"/>
      <c r="E32" s="193"/>
      <c r="F32" s="193"/>
      <c r="G32" s="202"/>
      <c r="H32" s="202"/>
      <c r="I32" s="202"/>
      <c r="J32" s="195"/>
    </row>
    <row r="33" spans="2:10" x14ac:dyDescent="0.25">
      <c r="B33" s="36"/>
      <c r="C33" s="180"/>
      <c r="D33" s="193"/>
      <c r="E33" s="193"/>
      <c r="F33" s="193"/>
      <c r="G33" s="202"/>
      <c r="H33" s="202"/>
      <c r="I33" s="202"/>
      <c r="J33" s="26"/>
    </row>
    <row r="34" spans="2:10" x14ac:dyDescent="0.25">
      <c r="B34" s="36"/>
      <c r="C34" s="179"/>
      <c r="D34" s="193"/>
      <c r="E34" s="193"/>
      <c r="F34" s="193"/>
      <c r="G34" s="202"/>
      <c r="H34" s="202"/>
      <c r="I34" s="202"/>
      <c r="J34" s="195"/>
    </row>
    <row r="35" spans="2:10" x14ac:dyDescent="0.25">
      <c r="B35" s="36"/>
      <c r="C35" s="180"/>
      <c r="D35" s="193"/>
      <c r="E35" s="193"/>
      <c r="F35" s="193"/>
      <c r="G35" s="202"/>
      <c r="H35" s="202"/>
      <c r="I35" s="202"/>
      <c r="J35" s="195"/>
    </row>
    <row r="36" spans="2:10" x14ac:dyDescent="0.25">
      <c r="B36" s="36"/>
      <c r="C36" s="180"/>
      <c r="D36" s="193"/>
      <c r="E36" s="193"/>
      <c r="F36" s="193"/>
      <c r="G36" s="202"/>
      <c r="H36" s="202"/>
      <c r="I36" s="202"/>
      <c r="J36" s="195"/>
    </row>
    <row r="37" spans="2:10" ht="28.5" customHeight="1" thickBot="1" x14ac:dyDescent="0.3">
      <c r="B37" s="185"/>
      <c r="C37" s="178"/>
      <c r="D37" s="198"/>
      <c r="E37" s="198"/>
      <c r="F37" s="198"/>
      <c r="G37" s="203"/>
      <c r="H37" s="203"/>
      <c r="I37" s="203"/>
      <c r="J37" s="200"/>
    </row>
    <row r="38" spans="2:10" ht="15.75" thickBot="1" x14ac:dyDescent="0.3">
      <c r="B38" s="34" t="s">
        <v>55</v>
      </c>
      <c r="C38" s="4" t="s">
        <v>168</v>
      </c>
      <c r="D38" s="5" t="s">
        <v>2</v>
      </c>
      <c r="E38" s="5" t="s">
        <v>7</v>
      </c>
      <c r="F38" s="5" t="s">
        <v>0</v>
      </c>
      <c r="G38" s="5" t="s">
        <v>1</v>
      </c>
      <c r="H38" s="5" t="s">
        <v>3</v>
      </c>
      <c r="I38" s="5" t="s">
        <v>4</v>
      </c>
      <c r="J38" s="6" t="s">
        <v>8</v>
      </c>
    </row>
    <row r="39" spans="2:10" x14ac:dyDescent="0.25">
      <c r="B39" s="181"/>
      <c r="C39" s="187"/>
      <c r="D39" s="190"/>
      <c r="E39" s="190"/>
      <c r="F39" s="190"/>
      <c r="G39" s="190"/>
      <c r="H39" s="190"/>
      <c r="I39" s="190"/>
      <c r="J39" s="204"/>
    </row>
    <row r="40" spans="2:10" x14ac:dyDescent="0.25">
      <c r="B40" s="36"/>
      <c r="C40" s="179"/>
      <c r="D40" s="193"/>
      <c r="E40" s="193"/>
      <c r="F40" s="193"/>
      <c r="G40" s="193"/>
      <c r="H40" s="193"/>
      <c r="I40" s="193"/>
      <c r="J40" s="205"/>
    </row>
    <row r="41" spans="2:10" x14ac:dyDescent="0.25">
      <c r="B41" s="36"/>
      <c r="C41" s="180"/>
      <c r="D41" s="193"/>
      <c r="E41" s="193"/>
      <c r="F41" s="193"/>
      <c r="G41" s="193"/>
      <c r="H41" s="193"/>
      <c r="I41" s="193"/>
      <c r="J41" s="205"/>
    </row>
    <row r="42" spans="2:10" x14ac:dyDescent="0.25">
      <c r="B42" s="36"/>
      <c r="C42" s="180"/>
      <c r="D42" s="193"/>
      <c r="E42" s="193"/>
      <c r="F42" s="193"/>
      <c r="G42" s="193"/>
      <c r="H42" s="193"/>
      <c r="I42" s="193"/>
      <c r="J42" s="205"/>
    </row>
    <row r="43" spans="2:10" x14ac:dyDescent="0.25">
      <c r="B43" s="38"/>
      <c r="C43" s="180"/>
      <c r="D43" s="193"/>
      <c r="E43" s="193"/>
      <c r="F43" s="193"/>
      <c r="G43" s="193"/>
      <c r="H43" s="193"/>
      <c r="I43" s="193"/>
      <c r="J43" s="205"/>
    </row>
    <row r="44" spans="2:10" x14ac:dyDescent="0.25">
      <c r="B44" s="182"/>
      <c r="C44" s="177"/>
      <c r="D44" s="193"/>
      <c r="E44" s="193"/>
      <c r="F44" s="193"/>
      <c r="G44" s="193"/>
      <c r="H44" s="193"/>
      <c r="I44" s="193"/>
      <c r="J44" s="205"/>
    </row>
    <row r="45" spans="2:10" x14ac:dyDescent="0.25">
      <c r="B45" s="38"/>
      <c r="C45" s="180"/>
      <c r="D45" s="193"/>
      <c r="E45" s="193"/>
      <c r="F45" s="193"/>
      <c r="G45" s="193"/>
      <c r="H45" s="193"/>
      <c r="I45" s="193"/>
      <c r="J45" s="205"/>
    </row>
    <row r="46" spans="2:10" x14ac:dyDescent="0.25">
      <c r="B46" s="36"/>
      <c r="C46" s="180"/>
      <c r="D46" s="193"/>
      <c r="E46" s="193"/>
      <c r="F46" s="193"/>
      <c r="G46" s="193"/>
      <c r="H46" s="193"/>
      <c r="I46" s="193"/>
      <c r="J46" s="205"/>
    </row>
    <row r="47" spans="2:10" ht="18" customHeight="1" x14ac:dyDescent="0.25">
      <c r="B47" s="36"/>
      <c r="C47" s="180"/>
      <c r="D47" s="193"/>
      <c r="E47" s="193"/>
      <c r="F47" s="193"/>
      <c r="G47" s="193"/>
      <c r="H47" s="193"/>
      <c r="I47" s="193"/>
      <c r="J47" s="205"/>
    </row>
    <row r="48" spans="2:10" x14ac:dyDescent="0.25">
      <c r="B48" s="36"/>
      <c r="C48" s="180"/>
      <c r="D48" s="193"/>
      <c r="E48" s="193"/>
      <c r="F48" s="193"/>
      <c r="G48" s="193"/>
      <c r="H48" s="193"/>
      <c r="I48" s="193"/>
      <c r="J48" s="205"/>
    </row>
    <row r="49" spans="2:10" ht="33.75" customHeight="1" x14ac:dyDescent="0.25">
      <c r="B49" s="38"/>
      <c r="C49" s="179"/>
      <c r="D49" s="193"/>
      <c r="E49" s="193"/>
      <c r="F49" s="193"/>
      <c r="G49" s="193"/>
      <c r="H49" s="193"/>
      <c r="I49" s="193"/>
      <c r="J49" s="205"/>
    </row>
    <row r="50" spans="2:10" x14ac:dyDescent="0.25">
      <c r="B50" s="36"/>
      <c r="C50" s="180"/>
      <c r="D50" s="193"/>
      <c r="E50" s="193"/>
      <c r="F50" s="193"/>
      <c r="G50" s="193"/>
      <c r="H50" s="193"/>
      <c r="I50" s="193"/>
      <c r="J50" s="205"/>
    </row>
    <row r="51" spans="2:10" x14ac:dyDescent="0.25">
      <c r="B51" s="36"/>
      <c r="C51" s="179"/>
      <c r="D51" s="193"/>
      <c r="E51" s="193"/>
      <c r="F51" s="193"/>
      <c r="G51" s="193"/>
      <c r="H51" s="193"/>
      <c r="I51" s="193"/>
      <c r="J51" s="205"/>
    </row>
    <row r="52" spans="2:10" x14ac:dyDescent="0.25">
      <c r="B52" s="38"/>
      <c r="C52" s="180"/>
      <c r="D52" s="193"/>
      <c r="E52" s="193"/>
      <c r="F52" s="193"/>
      <c r="G52" s="193"/>
      <c r="H52" s="193"/>
      <c r="I52" s="193"/>
      <c r="J52" s="205"/>
    </row>
    <row r="53" spans="2:10" x14ac:dyDescent="0.25">
      <c r="B53" s="36"/>
      <c r="C53" s="179"/>
      <c r="D53" s="193"/>
      <c r="E53" s="193"/>
      <c r="F53" s="193"/>
      <c r="G53" s="193"/>
      <c r="H53" s="193"/>
      <c r="I53" s="193"/>
      <c r="J53" s="26"/>
    </row>
    <row r="54" spans="2:10" ht="28.5" customHeight="1" x14ac:dyDescent="0.25">
      <c r="B54" s="38"/>
      <c r="C54" s="179"/>
      <c r="D54" s="193"/>
      <c r="E54" s="193"/>
      <c r="F54" s="193"/>
      <c r="G54" s="193"/>
      <c r="H54" s="193"/>
      <c r="I54" s="193"/>
      <c r="J54" s="205"/>
    </row>
    <row r="55" spans="2:10" ht="27.75" customHeight="1" x14ac:dyDescent="0.25">
      <c r="B55" s="38"/>
      <c r="C55" s="179"/>
      <c r="D55" s="193"/>
      <c r="E55" s="193"/>
      <c r="F55" s="193"/>
      <c r="G55" s="193"/>
      <c r="H55" s="193"/>
      <c r="I55" s="193"/>
      <c r="J55" s="205"/>
    </row>
    <row r="56" spans="2:10" x14ac:dyDescent="0.25">
      <c r="B56" s="36"/>
      <c r="C56" s="180"/>
      <c r="D56" s="193"/>
      <c r="E56" s="193"/>
      <c r="F56" s="193"/>
      <c r="G56" s="193"/>
      <c r="H56" s="193"/>
      <c r="I56" s="193"/>
      <c r="J56" s="205"/>
    </row>
    <row r="57" spans="2:10" x14ac:dyDescent="0.25">
      <c r="B57" s="36"/>
      <c r="C57" s="179"/>
      <c r="D57" s="193"/>
      <c r="E57" s="193"/>
      <c r="F57" s="193"/>
      <c r="G57" s="193"/>
      <c r="H57" s="193"/>
      <c r="I57" s="193"/>
      <c r="J57" s="205"/>
    </row>
    <row r="58" spans="2:10" ht="15.75" thickBot="1" x14ac:dyDescent="0.3">
      <c r="B58" s="37"/>
      <c r="C58" s="180"/>
      <c r="D58" s="198"/>
      <c r="E58" s="198"/>
      <c r="F58" s="198"/>
      <c r="G58" s="198"/>
      <c r="H58" s="198"/>
      <c r="I58" s="198"/>
      <c r="J58" s="206"/>
    </row>
    <row r="59" spans="2:10" ht="15.75" thickBot="1" x14ac:dyDescent="0.3">
      <c r="B59" s="34" t="s">
        <v>55</v>
      </c>
      <c r="C59" s="4" t="s">
        <v>169</v>
      </c>
      <c r="D59" s="5" t="s">
        <v>2</v>
      </c>
      <c r="E59" s="5" t="s">
        <v>7</v>
      </c>
      <c r="F59" s="5" t="s">
        <v>0</v>
      </c>
      <c r="G59" s="5" t="s">
        <v>1</v>
      </c>
      <c r="H59" s="5" t="s">
        <v>3</v>
      </c>
      <c r="I59" s="5" t="s">
        <v>4</v>
      </c>
      <c r="J59" s="6" t="s">
        <v>8</v>
      </c>
    </row>
    <row r="60" spans="2:10" ht="31.5" customHeight="1" x14ac:dyDescent="0.25">
      <c r="B60" s="188"/>
      <c r="C60" s="189"/>
      <c r="D60" s="190"/>
      <c r="E60" s="190"/>
      <c r="F60" s="190"/>
      <c r="G60" s="191"/>
      <c r="H60" s="191"/>
      <c r="I60" s="191"/>
      <c r="J60" s="192"/>
    </row>
    <row r="61" spans="2:10" x14ac:dyDescent="0.25">
      <c r="B61" s="38"/>
      <c r="C61" s="180"/>
      <c r="D61" s="193"/>
      <c r="E61" s="193"/>
      <c r="F61" s="193"/>
      <c r="G61" s="194"/>
      <c r="H61" s="194"/>
      <c r="I61" s="194"/>
      <c r="J61" s="195"/>
    </row>
    <row r="62" spans="2:10" x14ac:dyDescent="0.25">
      <c r="B62" s="38"/>
      <c r="C62" s="179"/>
      <c r="D62" s="193"/>
      <c r="E62" s="193"/>
      <c r="F62" s="193"/>
      <c r="G62" s="194"/>
      <c r="H62" s="194"/>
      <c r="I62" s="194"/>
      <c r="J62" s="195"/>
    </row>
    <row r="63" spans="2:10" x14ac:dyDescent="0.25">
      <c r="B63" s="183"/>
      <c r="C63" s="178"/>
      <c r="D63" s="193"/>
      <c r="E63" s="193"/>
      <c r="F63" s="193"/>
      <c r="G63" s="194"/>
      <c r="H63" s="194"/>
      <c r="I63" s="194"/>
      <c r="J63" s="195"/>
    </row>
    <row r="64" spans="2:10" ht="31.5" customHeight="1" x14ac:dyDescent="0.25">
      <c r="B64" s="38"/>
      <c r="C64" s="179"/>
      <c r="D64" s="193"/>
      <c r="E64" s="193"/>
      <c r="F64" s="193"/>
      <c r="G64" s="194"/>
      <c r="H64" s="194"/>
      <c r="I64" s="194"/>
      <c r="J64" s="195"/>
    </row>
    <row r="65" spans="2:11" x14ac:dyDescent="0.25">
      <c r="B65" s="38"/>
      <c r="C65" s="180"/>
      <c r="D65" s="193"/>
      <c r="E65" s="193"/>
      <c r="F65" s="193"/>
      <c r="G65" s="194"/>
      <c r="H65" s="194"/>
      <c r="I65" s="194"/>
      <c r="J65" s="195"/>
    </row>
    <row r="66" spans="2:11" x14ac:dyDescent="0.25">
      <c r="B66" s="38"/>
      <c r="C66" s="180"/>
      <c r="D66" s="193"/>
      <c r="E66" s="193"/>
      <c r="F66" s="193"/>
      <c r="G66" s="194"/>
      <c r="H66" s="194"/>
      <c r="I66" s="194"/>
      <c r="J66" s="195"/>
    </row>
    <row r="67" spans="2:11" x14ac:dyDescent="0.25">
      <c r="B67" s="38"/>
      <c r="C67" s="180"/>
      <c r="D67" s="193"/>
      <c r="E67" s="193"/>
      <c r="F67" s="193"/>
      <c r="G67" s="194"/>
      <c r="H67" s="194"/>
      <c r="I67" s="194"/>
      <c r="J67" s="195"/>
    </row>
    <row r="68" spans="2:11" ht="27.75" customHeight="1" thickBot="1" x14ac:dyDescent="0.3">
      <c r="B68" s="38"/>
      <c r="C68" s="180"/>
      <c r="D68" s="193"/>
      <c r="E68" s="193"/>
      <c r="F68" s="193"/>
      <c r="G68" s="194"/>
      <c r="H68" s="194"/>
      <c r="I68" s="194"/>
      <c r="J68" s="195"/>
    </row>
    <row r="69" spans="2:11" ht="23.25" customHeight="1" thickBot="1" x14ac:dyDescent="0.3">
      <c r="D69" s="4" t="s">
        <v>2</v>
      </c>
      <c r="E69" s="5" t="s">
        <v>7</v>
      </c>
      <c r="F69" s="5" t="s">
        <v>0</v>
      </c>
      <c r="G69" s="5" t="s">
        <v>1</v>
      </c>
      <c r="H69" s="5" t="s">
        <v>3</v>
      </c>
      <c r="I69" s="5" t="s">
        <v>4</v>
      </c>
      <c r="J69" s="6" t="s">
        <v>8</v>
      </c>
    </row>
    <row r="70" spans="2:11" ht="23.25" customHeight="1" thickBot="1" x14ac:dyDescent="0.3">
      <c r="C70" s="58" t="s">
        <v>48</v>
      </c>
      <c r="D70" s="30">
        <f>COUNTIF(D3:D68,"X")</f>
        <v>0</v>
      </c>
      <c r="E70" s="31">
        <f t="shared" ref="E70:J70" si="0">COUNTIF(E3:E68,"X")</f>
        <v>0</v>
      </c>
      <c r="F70" s="31">
        <f t="shared" si="0"/>
        <v>0</v>
      </c>
      <c r="G70" s="31">
        <f t="shared" si="0"/>
        <v>0</v>
      </c>
      <c r="H70" s="31">
        <f t="shared" si="0"/>
        <v>0</v>
      </c>
      <c r="I70" s="31">
        <f t="shared" si="0"/>
        <v>0</v>
      </c>
      <c r="J70" s="32">
        <f t="shared" si="0"/>
        <v>0</v>
      </c>
      <c r="K70" s="40"/>
    </row>
    <row r="71" spans="2:11" ht="24.75" customHeight="1" thickBot="1" x14ac:dyDescent="0.3">
      <c r="C71" s="58" t="s">
        <v>16</v>
      </c>
      <c r="D71" s="52">
        <f t="shared" ref="D71:J71" si="1">(D70*100)/85</f>
        <v>0</v>
      </c>
      <c r="E71" s="53">
        <f t="shared" si="1"/>
        <v>0</v>
      </c>
      <c r="F71" s="53">
        <f t="shared" si="1"/>
        <v>0</v>
      </c>
      <c r="G71" s="53">
        <f t="shared" si="1"/>
        <v>0</v>
      </c>
      <c r="H71" s="53">
        <f t="shared" si="1"/>
        <v>0</v>
      </c>
      <c r="I71" s="53">
        <f t="shared" si="1"/>
        <v>0</v>
      </c>
      <c r="J71" s="54">
        <f t="shared" si="1"/>
        <v>0</v>
      </c>
      <c r="K71" s="44"/>
    </row>
    <row r="72" spans="2:11" ht="29.25" customHeight="1" x14ac:dyDescent="0.25">
      <c r="C72" s="58"/>
      <c r="D72" s="80"/>
      <c r="E72" s="80"/>
      <c r="F72" s="80"/>
      <c r="G72" s="80"/>
      <c r="H72" s="80"/>
      <c r="I72" s="80"/>
      <c r="J72" s="80"/>
      <c r="K72" s="79"/>
    </row>
  </sheetData>
  <mergeCells count="1">
    <mergeCell ref="C2:F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G70"/>
  <sheetViews>
    <sheetView showGridLines="0" zoomScaleNormal="100" workbookViewId="0">
      <pane ySplit="2" topLeftCell="A24" activePane="bottomLeft" state="frozen"/>
      <selection pane="bottomLeft"/>
    </sheetView>
  </sheetViews>
  <sheetFormatPr baseColWidth="10" defaultRowHeight="15" x14ac:dyDescent="0.25"/>
  <cols>
    <col min="1" max="1" width="1.5703125" customWidth="1"/>
    <col min="2" max="2" width="3.42578125" customWidth="1"/>
    <col min="3" max="3" width="89.42578125" customWidth="1"/>
    <col min="4" max="6" width="6.5703125" customWidth="1"/>
    <col min="7" max="7" width="21.85546875" customWidth="1"/>
  </cols>
  <sheetData>
    <row r="2" spans="2:7" ht="40.5" customHeight="1" thickBot="1" x14ac:dyDescent="0.3">
      <c r="C2" s="224" t="s">
        <v>75</v>
      </c>
      <c r="D2" s="224"/>
      <c r="E2" s="224"/>
      <c r="F2" s="224"/>
    </row>
    <row r="3" spans="2:7" ht="15.75" thickBot="1" x14ac:dyDescent="0.3">
      <c r="B3" s="34" t="s">
        <v>55</v>
      </c>
      <c r="C3" s="4" t="s">
        <v>166</v>
      </c>
      <c r="D3" s="5" t="s">
        <v>18</v>
      </c>
      <c r="E3" s="5" t="s">
        <v>19</v>
      </c>
      <c r="F3" s="5" t="s">
        <v>20</v>
      </c>
      <c r="G3" s="6" t="s">
        <v>76</v>
      </c>
    </row>
    <row r="4" spans="2:7" x14ac:dyDescent="0.25">
      <c r="B4" s="181"/>
      <c r="C4" s="187"/>
      <c r="D4" s="207"/>
      <c r="E4" s="207"/>
      <c r="F4" s="207"/>
      <c r="G4" s="208"/>
    </row>
    <row r="5" spans="2:7" x14ac:dyDescent="0.25">
      <c r="B5" s="182"/>
      <c r="C5" s="178"/>
      <c r="D5" s="209"/>
      <c r="E5" s="209"/>
      <c r="F5" s="209"/>
      <c r="G5" s="89"/>
    </row>
    <row r="6" spans="2:7" x14ac:dyDescent="0.25">
      <c r="B6" s="182"/>
      <c r="C6" s="178"/>
      <c r="D6" s="209"/>
      <c r="E6" s="209"/>
      <c r="F6" s="209"/>
      <c r="G6" s="89"/>
    </row>
    <row r="7" spans="2:7" x14ac:dyDescent="0.25">
      <c r="B7" s="182"/>
      <c r="C7" s="178"/>
      <c r="D7" s="209"/>
      <c r="E7" s="209"/>
      <c r="F7" s="209"/>
      <c r="G7" s="89"/>
    </row>
    <row r="8" spans="2:7" ht="15" customHeight="1" x14ac:dyDescent="0.25">
      <c r="B8" s="36"/>
      <c r="C8" s="180"/>
      <c r="D8" s="209"/>
      <c r="E8" s="209"/>
      <c r="F8" s="209"/>
      <c r="G8" s="89"/>
    </row>
    <row r="9" spans="2:7" x14ac:dyDescent="0.25">
      <c r="B9" s="36"/>
      <c r="C9" s="180"/>
      <c r="D9" s="209"/>
      <c r="E9" s="209"/>
      <c r="F9" s="209"/>
      <c r="G9" s="89"/>
    </row>
    <row r="10" spans="2:7" x14ac:dyDescent="0.25">
      <c r="B10" s="36"/>
      <c r="C10" s="180"/>
      <c r="D10" s="209"/>
      <c r="E10" s="209"/>
      <c r="F10" s="209"/>
      <c r="G10" s="89"/>
    </row>
    <row r="11" spans="2:7" x14ac:dyDescent="0.25">
      <c r="B11" s="36"/>
      <c r="C11" s="180"/>
      <c r="D11" s="209"/>
      <c r="E11" s="209"/>
      <c r="F11" s="209"/>
      <c r="G11" s="89"/>
    </row>
    <row r="12" spans="2:7" x14ac:dyDescent="0.25">
      <c r="B12" s="182"/>
      <c r="C12" s="178"/>
      <c r="D12" s="209"/>
      <c r="E12" s="209"/>
      <c r="F12" s="209"/>
      <c r="G12" s="89"/>
    </row>
    <row r="13" spans="2:7" ht="15" customHeight="1" x14ac:dyDescent="0.25">
      <c r="B13" s="36"/>
      <c r="C13" s="180"/>
      <c r="D13" s="209"/>
      <c r="E13" s="209"/>
      <c r="F13" s="209"/>
      <c r="G13" s="89"/>
    </row>
    <row r="14" spans="2:7" x14ac:dyDescent="0.25">
      <c r="B14" s="36"/>
      <c r="C14" s="180"/>
      <c r="D14" s="209"/>
      <c r="E14" s="209"/>
      <c r="F14" s="209"/>
      <c r="G14" s="89"/>
    </row>
    <row r="15" spans="2:7" x14ac:dyDescent="0.25">
      <c r="B15" s="38"/>
      <c r="C15" s="180"/>
      <c r="D15" s="209"/>
      <c r="E15" s="209"/>
      <c r="F15" s="209"/>
      <c r="G15" s="89"/>
    </row>
    <row r="16" spans="2:7" x14ac:dyDescent="0.25">
      <c r="B16" s="36"/>
      <c r="C16" s="180"/>
      <c r="D16" s="209"/>
      <c r="E16" s="209"/>
      <c r="F16" s="209"/>
      <c r="G16" s="89"/>
    </row>
    <row r="17" spans="2:7" ht="16.5" customHeight="1" thickBot="1" x14ac:dyDescent="0.3">
      <c r="B17" s="186"/>
      <c r="C17" s="210"/>
      <c r="D17" s="211"/>
      <c r="E17" s="211"/>
      <c r="F17" s="211"/>
      <c r="G17" s="212"/>
    </row>
    <row r="18" spans="2:7" ht="15.75" thickBot="1" x14ac:dyDescent="0.3">
      <c r="B18" s="34" t="s">
        <v>55</v>
      </c>
      <c r="C18" s="4" t="s">
        <v>167</v>
      </c>
      <c r="D18" s="5" t="s">
        <v>18</v>
      </c>
      <c r="E18" s="5" t="s">
        <v>19</v>
      </c>
      <c r="F18" s="5" t="s">
        <v>20</v>
      </c>
      <c r="G18" s="6" t="s">
        <v>76</v>
      </c>
    </row>
    <row r="19" spans="2:7" x14ac:dyDescent="0.25">
      <c r="B19" s="35"/>
      <c r="C19" s="184"/>
      <c r="D19" s="207"/>
      <c r="E19" s="207"/>
      <c r="F19" s="207"/>
      <c r="G19" s="208"/>
    </row>
    <row r="20" spans="2:7" x14ac:dyDescent="0.25">
      <c r="B20" s="36"/>
      <c r="C20" s="180"/>
      <c r="D20" s="209"/>
      <c r="E20" s="209"/>
      <c r="F20" s="209"/>
      <c r="G20" s="89"/>
    </row>
    <row r="21" spans="2:7" x14ac:dyDescent="0.25">
      <c r="B21" s="182"/>
      <c r="C21" s="178"/>
      <c r="D21" s="209"/>
      <c r="E21" s="209"/>
      <c r="F21" s="209"/>
      <c r="G21" s="89"/>
    </row>
    <row r="22" spans="2:7" x14ac:dyDescent="0.25">
      <c r="B22" s="36"/>
      <c r="C22" s="180"/>
      <c r="D22" s="209"/>
      <c r="E22" s="209"/>
      <c r="F22" s="209"/>
      <c r="G22" s="89"/>
    </row>
    <row r="23" spans="2:7" x14ac:dyDescent="0.25">
      <c r="B23" s="36"/>
      <c r="C23" s="180"/>
      <c r="D23" s="209"/>
      <c r="E23" s="209"/>
      <c r="F23" s="209"/>
      <c r="G23" s="89"/>
    </row>
    <row r="24" spans="2:7" x14ac:dyDescent="0.25">
      <c r="B24" s="36"/>
      <c r="C24" s="180"/>
      <c r="D24" s="209"/>
      <c r="E24" s="209"/>
      <c r="F24" s="209"/>
      <c r="G24" s="89"/>
    </row>
    <row r="25" spans="2:7" x14ac:dyDescent="0.25">
      <c r="B25" s="36"/>
      <c r="C25" s="180"/>
      <c r="D25" s="209"/>
      <c r="E25" s="209"/>
      <c r="F25" s="209"/>
      <c r="G25" s="89"/>
    </row>
    <row r="26" spans="2:7" x14ac:dyDescent="0.25">
      <c r="B26" s="182"/>
      <c r="C26" s="178"/>
      <c r="D26" s="209"/>
      <c r="E26" s="209"/>
      <c r="F26" s="209"/>
      <c r="G26" s="89"/>
    </row>
    <row r="27" spans="2:7" x14ac:dyDescent="0.25">
      <c r="B27" s="36"/>
      <c r="C27" s="180"/>
      <c r="D27" s="209"/>
      <c r="E27" s="209"/>
      <c r="F27" s="209"/>
      <c r="G27" s="89"/>
    </row>
    <row r="28" spans="2:7" x14ac:dyDescent="0.25">
      <c r="B28" s="36"/>
      <c r="C28" s="180"/>
      <c r="D28" s="209"/>
      <c r="E28" s="209"/>
      <c r="F28" s="209"/>
      <c r="G28" s="89"/>
    </row>
    <row r="29" spans="2:7" x14ac:dyDescent="0.25">
      <c r="B29" s="36"/>
      <c r="C29" s="180"/>
      <c r="D29" s="209"/>
      <c r="E29" s="209"/>
      <c r="F29" s="209"/>
      <c r="G29" s="89"/>
    </row>
    <row r="30" spans="2:7" x14ac:dyDescent="0.25">
      <c r="B30" s="36"/>
      <c r="C30" s="180"/>
      <c r="D30" s="209"/>
      <c r="E30" s="209"/>
      <c r="F30" s="209"/>
      <c r="G30" s="89"/>
    </row>
    <row r="31" spans="2:7" x14ac:dyDescent="0.25">
      <c r="B31" s="36"/>
      <c r="C31" s="180"/>
      <c r="D31" s="209"/>
      <c r="E31" s="209"/>
      <c r="F31" s="209"/>
      <c r="G31" s="89"/>
    </row>
    <row r="32" spans="2:7" x14ac:dyDescent="0.25">
      <c r="B32" s="36"/>
      <c r="C32" s="180"/>
      <c r="D32" s="209"/>
      <c r="E32" s="209"/>
      <c r="F32" s="209"/>
      <c r="G32" s="89"/>
    </row>
    <row r="33" spans="2:7" x14ac:dyDescent="0.25">
      <c r="B33" s="36"/>
      <c r="C33" s="180"/>
      <c r="D33" s="209"/>
      <c r="E33" s="209"/>
      <c r="F33" s="209"/>
      <c r="G33" s="89"/>
    </row>
    <row r="34" spans="2:7" x14ac:dyDescent="0.25">
      <c r="B34" s="36"/>
      <c r="C34" s="180"/>
      <c r="D34" s="209"/>
      <c r="E34" s="209"/>
      <c r="F34" s="209"/>
      <c r="G34" s="89"/>
    </row>
    <row r="35" spans="2:7" x14ac:dyDescent="0.25">
      <c r="B35" s="36"/>
      <c r="C35" s="180"/>
      <c r="D35" s="209"/>
      <c r="E35" s="209"/>
      <c r="F35" s="209"/>
      <c r="G35" s="89"/>
    </row>
    <row r="36" spans="2:7" x14ac:dyDescent="0.25">
      <c r="B36" s="36"/>
      <c r="C36" s="180"/>
      <c r="D36" s="209"/>
      <c r="E36" s="209"/>
      <c r="F36" s="209"/>
      <c r="G36" s="89"/>
    </row>
    <row r="37" spans="2:7" ht="15.75" thickBot="1" x14ac:dyDescent="0.3">
      <c r="B37" s="185"/>
      <c r="C37" s="210"/>
      <c r="D37" s="211"/>
      <c r="E37" s="211"/>
      <c r="F37" s="211"/>
      <c r="G37" s="212"/>
    </row>
    <row r="38" spans="2:7" ht="15.75" thickBot="1" x14ac:dyDescent="0.3">
      <c r="B38" s="34" t="s">
        <v>55</v>
      </c>
      <c r="C38" s="4" t="s">
        <v>168</v>
      </c>
      <c r="D38" s="5" t="s">
        <v>18</v>
      </c>
      <c r="E38" s="5" t="s">
        <v>19</v>
      </c>
      <c r="F38" s="5" t="s">
        <v>20</v>
      </c>
      <c r="G38" s="6" t="s">
        <v>76</v>
      </c>
    </row>
    <row r="39" spans="2:7" x14ac:dyDescent="0.25">
      <c r="B39" s="181"/>
      <c r="C39" s="187"/>
      <c r="D39" s="207"/>
      <c r="E39" s="207"/>
      <c r="F39" s="207"/>
      <c r="G39" s="208"/>
    </row>
    <row r="40" spans="2:7" x14ac:dyDescent="0.25">
      <c r="B40" s="36"/>
      <c r="C40" s="180"/>
      <c r="D40" s="209"/>
      <c r="E40" s="209"/>
      <c r="F40" s="209"/>
      <c r="G40" s="89"/>
    </row>
    <row r="41" spans="2:7" x14ac:dyDescent="0.25">
      <c r="B41" s="36"/>
      <c r="C41" s="180"/>
      <c r="D41" s="209"/>
      <c r="E41" s="209"/>
      <c r="F41" s="209"/>
      <c r="G41" s="89"/>
    </row>
    <row r="42" spans="2:7" x14ac:dyDescent="0.25">
      <c r="B42" s="36"/>
      <c r="C42" s="180"/>
      <c r="D42" s="209"/>
      <c r="E42" s="209"/>
      <c r="F42" s="209"/>
      <c r="G42" s="89"/>
    </row>
    <row r="43" spans="2:7" x14ac:dyDescent="0.25">
      <c r="B43" s="38"/>
      <c r="C43" s="180"/>
      <c r="D43" s="209"/>
      <c r="E43" s="209"/>
      <c r="F43" s="209"/>
      <c r="G43" s="89"/>
    </row>
    <row r="44" spans="2:7" x14ac:dyDescent="0.25">
      <c r="B44" s="182"/>
      <c r="C44" s="178"/>
      <c r="D44" s="209"/>
      <c r="E44" s="209"/>
      <c r="F44" s="209"/>
      <c r="G44" s="89"/>
    </row>
    <row r="45" spans="2:7" x14ac:dyDescent="0.25">
      <c r="B45" s="38"/>
      <c r="C45" s="180"/>
      <c r="D45" s="209"/>
      <c r="E45" s="209"/>
      <c r="F45" s="209"/>
      <c r="G45" s="89"/>
    </row>
    <row r="46" spans="2:7" x14ac:dyDescent="0.25">
      <c r="B46" s="36"/>
      <c r="C46" s="180"/>
      <c r="D46" s="209"/>
      <c r="E46" s="209"/>
      <c r="F46" s="209"/>
      <c r="G46" s="89"/>
    </row>
    <row r="47" spans="2:7" ht="20.25" customHeight="1" x14ac:dyDescent="0.25">
      <c r="B47" s="36"/>
      <c r="C47" s="180"/>
      <c r="D47" s="209"/>
      <c r="E47" s="209"/>
      <c r="F47" s="209"/>
      <c r="G47" s="89"/>
    </row>
    <row r="48" spans="2:7" x14ac:dyDescent="0.25">
      <c r="B48" s="36"/>
      <c r="C48" s="180"/>
      <c r="D48" s="209"/>
      <c r="E48" s="209"/>
      <c r="F48" s="209"/>
      <c r="G48" s="89"/>
    </row>
    <row r="49" spans="2:7" ht="28.5" customHeight="1" x14ac:dyDescent="0.25">
      <c r="B49" s="38"/>
      <c r="C49" s="180"/>
      <c r="D49" s="209"/>
      <c r="E49" s="209"/>
      <c r="F49" s="209"/>
      <c r="G49" s="89"/>
    </row>
    <row r="50" spans="2:7" x14ac:dyDescent="0.25">
      <c r="B50" s="36"/>
      <c r="C50" s="180"/>
      <c r="D50" s="209"/>
      <c r="E50" s="209"/>
      <c r="F50" s="209"/>
      <c r="G50" s="89"/>
    </row>
    <row r="51" spans="2:7" x14ac:dyDescent="0.25">
      <c r="B51" s="36"/>
      <c r="C51" s="180"/>
      <c r="D51" s="209"/>
      <c r="E51" s="209"/>
      <c r="F51" s="209"/>
      <c r="G51" s="89"/>
    </row>
    <row r="52" spans="2:7" x14ac:dyDescent="0.25">
      <c r="B52" s="38"/>
      <c r="C52" s="180"/>
      <c r="D52" s="209"/>
      <c r="E52" s="209"/>
      <c r="F52" s="209"/>
      <c r="G52" s="89"/>
    </row>
    <row r="53" spans="2:7" x14ac:dyDescent="0.25">
      <c r="B53" s="36"/>
      <c r="C53" s="180"/>
      <c r="D53" s="209"/>
      <c r="E53" s="209"/>
      <c r="F53" s="209"/>
      <c r="G53" s="89"/>
    </row>
    <row r="54" spans="2:7" ht="29.25" customHeight="1" x14ac:dyDescent="0.25">
      <c r="B54" s="38"/>
      <c r="C54" s="180"/>
      <c r="D54" s="209"/>
      <c r="E54" s="209"/>
      <c r="F54" s="209"/>
      <c r="G54" s="89"/>
    </row>
    <row r="55" spans="2:7" ht="25.5" customHeight="1" x14ac:dyDescent="0.25">
      <c r="B55" s="38"/>
      <c r="C55" s="180"/>
      <c r="D55" s="209"/>
      <c r="E55" s="209"/>
      <c r="F55" s="209"/>
      <c r="G55" s="89"/>
    </row>
    <row r="56" spans="2:7" x14ac:dyDescent="0.25">
      <c r="B56" s="36"/>
      <c r="C56" s="180"/>
      <c r="D56" s="209"/>
      <c r="E56" s="209"/>
      <c r="F56" s="209"/>
      <c r="G56" s="89"/>
    </row>
    <row r="57" spans="2:7" x14ac:dyDescent="0.25">
      <c r="B57" s="36"/>
      <c r="C57" s="180"/>
      <c r="D57" s="209"/>
      <c r="E57" s="209"/>
      <c r="F57" s="209"/>
      <c r="G57" s="89"/>
    </row>
    <row r="58" spans="2:7" ht="15.75" thickBot="1" x14ac:dyDescent="0.3">
      <c r="B58" s="37"/>
      <c r="C58" s="213"/>
      <c r="D58" s="211"/>
      <c r="E58" s="211"/>
      <c r="F58" s="211"/>
      <c r="G58" s="89"/>
    </row>
    <row r="59" spans="2:7" ht="15.75" thickBot="1" x14ac:dyDescent="0.3">
      <c r="B59" s="34" t="s">
        <v>55</v>
      </c>
      <c r="C59" s="5" t="s">
        <v>169</v>
      </c>
      <c r="D59" s="5" t="s">
        <v>18</v>
      </c>
      <c r="E59" s="5" t="s">
        <v>19</v>
      </c>
      <c r="F59" s="5" t="s">
        <v>20</v>
      </c>
      <c r="G59" s="6" t="s">
        <v>76</v>
      </c>
    </row>
    <row r="60" spans="2:7" ht="27.75" customHeight="1" x14ac:dyDescent="0.25">
      <c r="B60" s="188"/>
      <c r="C60" s="189"/>
      <c r="D60" s="207"/>
      <c r="E60" s="207"/>
      <c r="F60" s="207"/>
      <c r="G60" s="208"/>
    </row>
    <row r="61" spans="2:7" x14ac:dyDescent="0.25">
      <c r="B61" s="38"/>
      <c r="C61" s="180"/>
      <c r="D61" s="209"/>
      <c r="E61" s="209"/>
      <c r="F61" s="209"/>
      <c r="G61" s="89"/>
    </row>
    <row r="62" spans="2:7" x14ac:dyDescent="0.25">
      <c r="B62" s="38"/>
      <c r="C62" s="179"/>
      <c r="D62" s="209"/>
      <c r="E62" s="209"/>
      <c r="F62" s="209"/>
      <c r="G62" s="89"/>
    </row>
    <row r="63" spans="2:7" x14ac:dyDescent="0.25">
      <c r="B63" s="183"/>
      <c r="C63" s="178"/>
      <c r="D63" s="209"/>
      <c r="E63" s="209"/>
      <c r="F63" s="209"/>
      <c r="G63" s="89"/>
    </row>
    <row r="64" spans="2:7" ht="31.5" customHeight="1" x14ac:dyDescent="0.25">
      <c r="B64" s="38"/>
      <c r="C64" s="179"/>
      <c r="D64" s="209"/>
      <c r="E64" s="209"/>
      <c r="F64" s="209"/>
      <c r="G64" s="89"/>
    </row>
    <row r="65" spans="2:7" x14ac:dyDescent="0.25">
      <c r="B65" s="38"/>
      <c r="C65" s="180"/>
      <c r="D65" s="209"/>
      <c r="E65" s="209"/>
      <c r="F65" s="209"/>
      <c r="G65" s="89"/>
    </row>
    <row r="66" spans="2:7" x14ac:dyDescent="0.25">
      <c r="B66" s="38"/>
      <c r="C66" s="180"/>
      <c r="D66" s="209"/>
      <c r="E66" s="209"/>
      <c r="F66" s="209"/>
      <c r="G66" s="89"/>
    </row>
    <row r="67" spans="2:7" x14ac:dyDescent="0.25">
      <c r="B67" s="38"/>
      <c r="C67" s="180"/>
      <c r="D67" s="209"/>
      <c r="E67" s="209"/>
      <c r="F67" s="209"/>
      <c r="G67" s="89"/>
    </row>
    <row r="68" spans="2:7" ht="30" customHeight="1" x14ac:dyDescent="0.25">
      <c r="B68" s="38"/>
      <c r="C68" s="180"/>
      <c r="D68" s="209"/>
      <c r="E68" s="209"/>
      <c r="F68" s="209"/>
      <c r="G68" s="89"/>
    </row>
    <row r="69" spans="2:7" x14ac:dyDescent="0.25">
      <c r="D69" s="90" t="s">
        <v>18</v>
      </c>
      <c r="E69" s="90" t="s">
        <v>19</v>
      </c>
      <c r="F69" s="90" t="s">
        <v>20</v>
      </c>
    </row>
    <row r="70" spans="2:7" x14ac:dyDescent="0.25">
      <c r="C70" s="43" t="s">
        <v>82</v>
      </c>
      <c r="D70" s="25">
        <f>COUNTIF(D4:D68,"SI")</f>
        <v>0</v>
      </c>
      <c r="E70" s="25">
        <f>COUNTIF(E4:E68,"SI")</f>
        <v>0</v>
      </c>
      <c r="F70" s="25">
        <f>COUNTIF(F4:F68,"SI")</f>
        <v>0</v>
      </c>
    </row>
  </sheetData>
  <mergeCells count="1">
    <mergeCell ref="C2:F2"/>
  </mergeCells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DATOS!$B$50:$B$58</xm:f>
          </x14:formula1>
          <xm:sqref>G60:G68 G19:G37 G4:G17 G39:G58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P61"/>
  <sheetViews>
    <sheetView showGridLines="0" zoomScaleNormal="100" workbookViewId="0">
      <pane ySplit="8" topLeftCell="A40" activePane="bottomLeft" state="frozen"/>
      <selection pane="bottomLeft"/>
    </sheetView>
  </sheetViews>
  <sheetFormatPr baseColWidth="10" defaultRowHeight="15" x14ac:dyDescent="0.25"/>
  <cols>
    <col min="1" max="1" width="1" customWidth="1"/>
    <col min="2" max="2" width="3.85546875" customWidth="1"/>
    <col min="3" max="3" width="71.28515625" customWidth="1"/>
    <col min="4" max="28" width="3.7109375" customWidth="1"/>
    <col min="29" max="31" width="6.140625" customWidth="1"/>
    <col min="32" max="34" width="4.5703125" customWidth="1"/>
    <col min="35" max="35" width="6.85546875" customWidth="1"/>
    <col min="36" max="36" width="6.42578125" customWidth="1"/>
    <col min="37" max="37" width="5.28515625" customWidth="1"/>
    <col min="38" max="38" width="4.85546875" customWidth="1"/>
    <col min="39" max="39" width="4.7109375" customWidth="1"/>
  </cols>
  <sheetData>
    <row r="1" spans="2:42" ht="4.5" customHeight="1" thickBot="1" x14ac:dyDescent="0.3"/>
    <row r="2" spans="2:42" ht="15.75" thickBot="1" x14ac:dyDescent="0.3">
      <c r="C2" s="125"/>
      <c r="E2" s="226" t="s">
        <v>130</v>
      </c>
      <c r="F2" s="227"/>
      <c r="G2" s="227"/>
      <c r="H2" s="227"/>
      <c r="I2" s="227"/>
      <c r="J2" s="227"/>
      <c r="K2" s="228"/>
    </row>
    <row r="3" spans="2:42" ht="4.5" customHeight="1" thickBot="1" x14ac:dyDescent="0.3"/>
    <row r="4" spans="2:42" ht="15.75" thickBot="1" x14ac:dyDescent="0.3">
      <c r="C4" s="126"/>
      <c r="E4" s="226"/>
      <c r="F4" s="227"/>
      <c r="G4" s="227"/>
      <c r="H4" s="227"/>
      <c r="I4" s="227"/>
      <c r="J4" s="227"/>
      <c r="K4" s="228"/>
    </row>
    <row r="5" spans="2:42" ht="3.75" customHeight="1" thickBot="1" x14ac:dyDescent="0.3"/>
    <row r="6" spans="2:42" ht="15.75" customHeight="1" thickBot="1" x14ac:dyDescent="0.3">
      <c r="C6" s="126"/>
    </row>
    <row r="7" spans="2:42" ht="4.5" customHeight="1" x14ac:dyDescent="0.25"/>
    <row r="8" spans="2:42" ht="145.5" customHeight="1" x14ac:dyDescent="0.25">
      <c r="C8" s="28" t="s">
        <v>110</v>
      </c>
      <c r="D8" s="94">
        <f>DATOS!G14</f>
        <v>0</v>
      </c>
      <c r="E8" s="94">
        <f>DATOS!G15</f>
        <v>0</v>
      </c>
      <c r="F8" s="94">
        <f>DATOS!G16</f>
        <v>0</v>
      </c>
      <c r="G8" s="94">
        <f>DATOS!G17</f>
        <v>0</v>
      </c>
      <c r="H8" s="94">
        <f>DATOS!G18</f>
        <v>0</v>
      </c>
      <c r="I8" s="94">
        <f>DATOS!G19</f>
        <v>0</v>
      </c>
      <c r="J8" s="94">
        <f>DATOS!G20</f>
        <v>0</v>
      </c>
      <c r="K8" s="94">
        <f>DATOS!G21</f>
        <v>0</v>
      </c>
      <c r="L8" s="94">
        <f>DATOS!G22</f>
        <v>0</v>
      </c>
      <c r="M8" s="94">
        <f>DATOS!G23</f>
        <v>0</v>
      </c>
      <c r="N8" s="94">
        <f>DATOS!G24</f>
        <v>0</v>
      </c>
      <c r="O8" s="94">
        <f>DATOS!G25</f>
        <v>0</v>
      </c>
      <c r="P8" s="94">
        <f>DATOS!G26</f>
        <v>0</v>
      </c>
      <c r="Q8" s="94">
        <f>DATOS!G27</f>
        <v>0</v>
      </c>
      <c r="R8" s="94">
        <f>DATOS!G28</f>
        <v>0</v>
      </c>
      <c r="S8" s="94">
        <f>DATOS!G29</f>
        <v>0</v>
      </c>
      <c r="T8" s="94">
        <f>DATOS!G30</f>
        <v>0</v>
      </c>
      <c r="U8" s="94">
        <f>DATOS!G31</f>
        <v>0</v>
      </c>
      <c r="V8" s="94">
        <f>DATOS!G32</f>
        <v>0</v>
      </c>
      <c r="W8" s="94">
        <f>DATOS!G33</f>
        <v>0</v>
      </c>
      <c r="X8" s="94">
        <f>DATOS!G34</f>
        <v>0</v>
      </c>
      <c r="Y8" s="94">
        <f>DATOS!G35</f>
        <v>0</v>
      </c>
      <c r="Z8" s="94">
        <f>DATOS!G36</f>
        <v>0</v>
      </c>
      <c r="AA8" s="94">
        <f>DATOS!G37</f>
        <v>0</v>
      </c>
      <c r="AB8" s="94">
        <f>DATOS!G38</f>
        <v>0</v>
      </c>
      <c r="AC8" s="96"/>
      <c r="AD8" s="96"/>
      <c r="AE8" s="96"/>
      <c r="AF8" s="98"/>
      <c r="AG8" s="98"/>
      <c r="AH8" s="98"/>
      <c r="AI8" s="96"/>
      <c r="AJ8" s="97"/>
      <c r="AK8" s="99"/>
      <c r="AL8" s="100"/>
      <c r="AM8" s="100"/>
      <c r="AN8" s="27"/>
      <c r="AO8" s="27"/>
      <c r="AP8" s="27"/>
    </row>
    <row r="9" spans="2:42" ht="29.25" customHeight="1" x14ac:dyDescent="0.25">
      <c r="B9" s="117" t="s">
        <v>102</v>
      </c>
      <c r="C9" s="103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107"/>
      <c r="Z9" s="107"/>
      <c r="AA9" s="107"/>
      <c r="AB9" s="107"/>
      <c r="AC9" s="101"/>
      <c r="AD9" s="101"/>
      <c r="AE9" s="101"/>
      <c r="AF9" s="101"/>
      <c r="AG9" s="101"/>
      <c r="AH9" s="101"/>
      <c r="AI9" s="101"/>
      <c r="AJ9" s="101"/>
      <c r="AK9" s="40"/>
      <c r="AL9" s="40"/>
      <c r="AM9" s="40"/>
    </row>
    <row r="10" spans="2:42" ht="20.25" customHeight="1" x14ac:dyDescent="0.25">
      <c r="B10" s="117" t="s">
        <v>102</v>
      </c>
      <c r="C10" s="103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107"/>
      <c r="Z10" s="107"/>
      <c r="AA10" s="107"/>
      <c r="AB10" s="107"/>
      <c r="AC10" s="101"/>
      <c r="AD10" s="101"/>
      <c r="AE10" s="101"/>
      <c r="AF10" s="101"/>
      <c r="AG10" s="101"/>
      <c r="AH10" s="101"/>
      <c r="AI10" s="101"/>
      <c r="AJ10" s="101"/>
      <c r="AK10" s="40"/>
      <c r="AL10" s="40"/>
      <c r="AM10" s="40"/>
    </row>
    <row r="11" spans="2:42" ht="20.25" customHeight="1" x14ac:dyDescent="0.25">
      <c r="B11" s="117" t="s">
        <v>102</v>
      </c>
      <c r="C11" s="10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107"/>
      <c r="Z11" s="107"/>
      <c r="AA11" s="107"/>
      <c r="AB11" s="107"/>
      <c r="AC11" s="101"/>
      <c r="AD11" s="101"/>
      <c r="AE11" s="101"/>
      <c r="AF11" s="101"/>
      <c r="AG11" s="101"/>
      <c r="AH11" s="101"/>
      <c r="AI11" s="101"/>
      <c r="AJ11" s="101"/>
      <c r="AK11" s="40"/>
      <c r="AL11" s="40"/>
      <c r="AM11" s="40"/>
    </row>
    <row r="12" spans="2:42" ht="20.25" customHeight="1" x14ac:dyDescent="0.25">
      <c r="B12" s="117" t="s">
        <v>102</v>
      </c>
      <c r="C12" s="103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107"/>
      <c r="Z12" s="107"/>
      <c r="AA12" s="107"/>
      <c r="AB12" s="107"/>
      <c r="AC12" s="101"/>
      <c r="AD12" s="101"/>
      <c r="AE12" s="101"/>
      <c r="AF12" s="101"/>
      <c r="AG12" s="101"/>
      <c r="AH12" s="101"/>
      <c r="AI12" s="101"/>
      <c r="AJ12" s="101"/>
      <c r="AK12" s="40"/>
      <c r="AL12" s="40"/>
      <c r="AM12" s="40"/>
    </row>
    <row r="13" spans="2:42" ht="30" customHeight="1" x14ac:dyDescent="0.25">
      <c r="B13" s="117" t="s">
        <v>102</v>
      </c>
      <c r="C13" s="103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107"/>
      <c r="Z13" s="107"/>
      <c r="AA13" s="107"/>
      <c r="AB13" s="107"/>
      <c r="AC13" s="101"/>
      <c r="AD13" s="101"/>
      <c r="AE13" s="101"/>
      <c r="AF13" s="101"/>
      <c r="AG13" s="101"/>
      <c r="AH13" s="101"/>
      <c r="AI13" s="101"/>
      <c r="AJ13" s="101"/>
      <c r="AK13" s="40"/>
      <c r="AL13" s="40"/>
      <c r="AM13" s="40"/>
    </row>
    <row r="14" spans="2:42" ht="20.25" customHeight="1" x14ac:dyDescent="0.25">
      <c r="B14" s="117" t="s">
        <v>102</v>
      </c>
      <c r="C14" s="10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107"/>
      <c r="Z14" s="107"/>
      <c r="AA14" s="107"/>
      <c r="AB14" s="107"/>
      <c r="AC14" s="101"/>
      <c r="AD14" s="101"/>
      <c r="AE14" s="101"/>
      <c r="AF14" s="101"/>
      <c r="AG14" s="101"/>
      <c r="AH14" s="101"/>
      <c r="AI14" s="101"/>
      <c r="AJ14" s="101"/>
      <c r="AK14" s="40"/>
      <c r="AL14" s="40"/>
      <c r="AM14" s="40"/>
    </row>
    <row r="15" spans="2:42" ht="20.25" customHeight="1" x14ac:dyDescent="0.25">
      <c r="B15" s="117" t="s">
        <v>102</v>
      </c>
      <c r="C15" s="103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107"/>
      <c r="Z15" s="107"/>
      <c r="AA15" s="107"/>
      <c r="AB15" s="107"/>
      <c r="AC15" s="101"/>
      <c r="AD15" s="101"/>
      <c r="AE15" s="101"/>
      <c r="AF15" s="101"/>
      <c r="AG15" s="101"/>
      <c r="AH15" s="101"/>
      <c r="AI15" s="101"/>
      <c r="AJ15" s="101"/>
      <c r="AK15" s="40"/>
      <c r="AL15" s="40"/>
      <c r="AM15" s="40"/>
    </row>
    <row r="16" spans="2:42" ht="20.25" customHeight="1" x14ac:dyDescent="0.25">
      <c r="B16" s="117" t="s">
        <v>102</v>
      </c>
      <c r="C16" s="103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107"/>
      <c r="AC16" s="101"/>
      <c r="AD16" s="101"/>
      <c r="AE16" s="101"/>
      <c r="AF16" s="101"/>
      <c r="AG16" s="101"/>
      <c r="AH16" s="101"/>
      <c r="AI16" s="101"/>
      <c r="AJ16" s="101"/>
      <c r="AK16" s="40"/>
      <c r="AL16" s="40"/>
      <c r="AM16" s="40"/>
    </row>
    <row r="17" spans="2:39" ht="30" customHeight="1" x14ac:dyDescent="0.25">
      <c r="B17" s="117" t="s">
        <v>102</v>
      </c>
      <c r="C17" s="103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107"/>
      <c r="AC17" s="101"/>
      <c r="AD17" s="101"/>
      <c r="AE17" s="101"/>
      <c r="AF17" s="101"/>
      <c r="AG17" s="101"/>
      <c r="AH17" s="101"/>
      <c r="AI17" s="101"/>
      <c r="AJ17" s="101"/>
      <c r="AK17" s="40"/>
      <c r="AL17" s="40"/>
      <c r="AM17" s="40"/>
    </row>
    <row r="18" spans="2:39" ht="20.25" customHeight="1" x14ac:dyDescent="0.25">
      <c r="B18" s="117" t="s">
        <v>102</v>
      </c>
      <c r="C18" s="103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107"/>
      <c r="AC18" s="101"/>
      <c r="AD18" s="101"/>
      <c r="AE18" s="101"/>
      <c r="AF18" s="101"/>
      <c r="AG18" s="101"/>
      <c r="AH18" s="101"/>
      <c r="AI18" s="101"/>
      <c r="AJ18" s="101"/>
      <c r="AK18" s="40"/>
      <c r="AL18" s="40"/>
      <c r="AM18" s="40"/>
    </row>
    <row r="19" spans="2:39" ht="20.25" customHeight="1" x14ac:dyDescent="0.25">
      <c r="B19" s="117" t="s">
        <v>102</v>
      </c>
      <c r="C19" s="103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107"/>
      <c r="AC19" s="101"/>
      <c r="AD19" s="101"/>
      <c r="AE19" s="101"/>
      <c r="AF19" s="101"/>
      <c r="AG19" s="101"/>
      <c r="AH19" s="101"/>
      <c r="AI19" s="101"/>
      <c r="AJ19" s="101"/>
      <c r="AK19" s="40"/>
      <c r="AL19" s="40"/>
      <c r="AM19" s="40"/>
    </row>
    <row r="20" spans="2:39" ht="20.25" customHeight="1" x14ac:dyDescent="0.25">
      <c r="B20" s="117" t="s">
        <v>102</v>
      </c>
      <c r="C20" s="103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107"/>
      <c r="AC20" s="101"/>
      <c r="AD20" s="101"/>
      <c r="AE20" s="101"/>
      <c r="AF20" s="101"/>
      <c r="AG20" s="101"/>
      <c r="AH20" s="101"/>
      <c r="AI20" s="101"/>
      <c r="AJ20" s="101"/>
      <c r="AK20" s="40"/>
      <c r="AL20" s="40"/>
      <c r="AM20" s="40"/>
    </row>
    <row r="21" spans="2:39" ht="20.25" customHeight="1" x14ac:dyDescent="0.25">
      <c r="B21" s="117" t="s">
        <v>102</v>
      </c>
      <c r="C21" s="103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107"/>
      <c r="AC21" s="101"/>
      <c r="AD21" s="101"/>
      <c r="AE21" s="101"/>
      <c r="AF21" s="101"/>
      <c r="AG21" s="101"/>
      <c r="AH21" s="101"/>
      <c r="AI21" s="101"/>
      <c r="AJ21" s="101"/>
      <c r="AK21" s="40"/>
      <c r="AL21" s="40"/>
      <c r="AM21" s="40"/>
    </row>
    <row r="22" spans="2:39" ht="20.25" customHeight="1" x14ac:dyDescent="0.25">
      <c r="B22" s="117" t="s">
        <v>102</v>
      </c>
      <c r="C22" s="103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107"/>
      <c r="AC22" s="101"/>
      <c r="AD22" s="101"/>
      <c r="AE22" s="101"/>
      <c r="AF22" s="101"/>
      <c r="AG22" s="101"/>
      <c r="AH22" s="101"/>
      <c r="AI22" s="101"/>
      <c r="AJ22" s="101"/>
      <c r="AK22" s="40"/>
      <c r="AL22" s="40"/>
      <c r="AM22" s="40"/>
    </row>
    <row r="23" spans="2:39" ht="20.25" customHeight="1" x14ac:dyDescent="0.25">
      <c r="B23" s="117" t="s">
        <v>102</v>
      </c>
      <c r="C23" s="10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107"/>
      <c r="AC23" s="101"/>
      <c r="AD23" s="101"/>
      <c r="AE23" s="101"/>
      <c r="AF23" s="101"/>
      <c r="AG23" s="101"/>
      <c r="AH23" s="101"/>
      <c r="AI23" s="101"/>
      <c r="AJ23" s="101"/>
      <c r="AK23" s="40"/>
      <c r="AL23" s="40"/>
      <c r="AM23" s="40"/>
    </row>
    <row r="24" spans="2:39" ht="20.25" customHeight="1" x14ac:dyDescent="0.25">
      <c r="B24" s="117" t="s">
        <v>102</v>
      </c>
      <c r="C24" s="103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107"/>
      <c r="AC24" s="101"/>
      <c r="AD24" s="101"/>
      <c r="AE24" s="101"/>
      <c r="AF24" s="101"/>
      <c r="AG24" s="101"/>
      <c r="AH24" s="101"/>
      <c r="AI24" s="101"/>
      <c r="AJ24" s="101"/>
      <c r="AK24" s="40"/>
      <c r="AL24" s="40"/>
      <c r="AM24" s="40"/>
    </row>
    <row r="25" spans="2:39" ht="20.25" customHeight="1" x14ac:dyDescent="0.25">
      <c r="B25" s="117" t="s">
        <v>102</v>
      </c>
      <c r="C25" s="103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107"/>
      <c r="AC25" s="101"/>
      <c r="AD25" s="101"/>
      <c r="AE25" s="101"/>
      <c r="AF25" s="101"/>
      <c r="AG25" s="101"/>
      <c r="AH25" s="101"/>
      <c r="AI25" s="101"/>
      <c r="AJ25" s="101"/>
      <c r="AK25" s="40"/>
      <c r="AL25" s="40"/>
      <c r="AM25" s="40"/>
    </row>
    <row r="26" spans="2:39" ht="20.25" customHeight="1" x14ac:dyDescent="0.25">
      <c r="B26" s="117" t="s">
        <v>102</v>
      </c>
      <c r="C26" s="103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107"/>
      <c r="AC26" s="101"/>
      <c r="AD26" s="101"/>
      <c r="AE26" s="101"/>
      <c r="AF26" s="101"/>
      <c r="AG26" s="101"/>
      <c r="AH26" s="101"/>
      <c r="AI26" s="101"/>
      <c r="AJ26" s="101"/>
      <c r="AK26" s="40"/>
      <c r="AL26" s="40"/>
      <c r="AM26" s="40"/>
    </row>
    <row r="27" spans="2:39" ht="20.25" customHeight="1" x14ac:dyDescent="0.25">
      <c r="B27" s="117" t="s">
        <v>102</v>
      </c>
      <c r="C27" s="103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107"/>
      <c r="AC27" s="101"/>
      <c r="AD27" s="101"/>
      <c r="AE27" s="101"/>
      <c r="AF27" s="101"/>
      <c r="AG27" s="101"/>
      <c r="AH27" s="101"/>
      <c r="AI27" s="101"/>
      <c r="AJ27" s="101"/>
      <c r="AK27" s="40"/>
      <c r="AL27" s="40"/>
      <c r="AM27" s="40"/>
    </row>
    <row r="28" spans="2:39" ht="20.25" customHeight="1" x14ac:dyDescent="0.25">
      <c r="B28" s="117" t="s">
        <v>102</v>
      </c>
      <c r="C28" s="103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107"/>
      <c r="AC28" s="101"/>
      <c r="AD28" s="101"/>
      <c r="AE28" s="101"/>
      <c r="AF28" s="101"/>
      <c r="AG28" s="101"/>
      <c r="AH28" s="101"/>
      <c r="AI28" s="101"/>
      <c r="AJ28" s="101"/>
      <c r="AK28" s="40"/>
      <c r="AL28" s="40"/>
      <c r="AM28" s="40"/>
    </row>
    <row r="29" spans="2:39" ht="20.25" customHeight="1" x14ac:dyDescent="0.25">
      <c r="B29" s="117" t="s">
        <v>102</v>
      </c>
      <c r="C29" s="103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107"/>
      <c r="AC29" s="101"/>
      <c r="AD29" s="101"/>
      <c r="AE29" s="101"/>
      <c r="AF29" s="101"/>
      <c r="AG29" s="101"/>
      <c r="AH29" s="101"/>
      <c r="AI29" s="101"/>
      <c r="AJ29" s="101"/>
      <c r="AK29" s="40"/>
      <c r="AL29" s="40"/>
      <c r="AM29" s="40"/>
    </row>
    <row r="30" spans="2:39" ht="20.25" customHeight="1" x14ac:dyDescent="0.25">
      <c r="B30" s="117" t="s">
        <v>102</v>
      </c>
      <c r="C30" s="103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107"/>
      <c r="AC30" s="101"/>
      <c r="AD30" s="101"/>
      <c r="AE30" s="101"/>
      <c r="AF30" s="101"/>
      <c r="AG30" s="101"/>
      <c r="AH30" s="101"/>
      <c r="AI30" s="101"/>
      <c r="AJ30" s="101"/>
      <c r="AK30" s="40"/>
      <c r="AL30" s="40"/>
      <c r="AM30" s="40"/>
    </row>
    <row r="31" spans="2:39" ht="20.25" customHeight="1" x14ac:dyDescent="0.25">
      <c r="B31" s="117" t="s">
        <v>102</v>
      </c>
      <c r="C31" s="10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107"/>
      <c r="AC31" s="101"/>
      <c r="AD31" s="101"/>
      <c r="AE31" s="101"/>
      <c r="AF31" s="101"/>
      <c r="AG31" s="101"/>
      <c r="AH31" s="101"/>
      <c r="AI31" s="101"/>
      <c r="AJ31" s="101"/>
      <c r="AK31" s="40"/>
      <c r="AL31" s="40"/>
      <c r="AM31" s="40"/>
    </row>
    <row r="32" spans="2:39" ht="15.75" hidden="1" customHeight="1" x14ac:dyDescent="0.25">
      <c r="B32" s="116"/>
      <c r="C32" s="111" t="s">
        <v>92</v>
      </c>
      <c r="D32" s="112">
        <f t="shared" ref="D32:AB32" si="0">COUNTIF(D6:D31,"D")*4</f>
        <v>0</v>
      </c>
      <c r="E32" s="112">
        <f t="shared" si="0"/>
        <v>0</v>
      </c>
      <c r="F32" s="112">
        <f t="shared" si="0"/>
        <v>0</v>
      </c>
      <c r="G32" s="112">
        <f t="shared" si="0"/>
        <v>0</v>
      </c>
      <c r="H32" s="112">
        <f t="shared" si="0"/>
        <v>0</v>
      </c>
      <c r="I32" s="112">
        <f t="shared" si="0"/>
        <v>0</v>
      </c>
      <c r="J32" s="112">
        <f t="shared" si="0"/>
        <v>0</v>
      </c>
      <c r="K32" s="112">
        <f t="shared" si="0"/>
        <v>0</v>
      </c>
      <c r="L32" s="112">
        <f t="shared" si="0"/>
        <v>0</v>
      </c>
      <c r="M32" s="112">
        <f t="shared" si="0"/>
        <v>0</v>
      </c>
      <c r="N32" s="112">
        <f t="shared" si="0"/>
        <v>0</v>
      </c>
      <c r="O32" s="112">
        <f t="shared" si="0"/>
        <v>0</v>
      </c>
      <c r="P32" s="112">
        <f t="shared" si="0"/>
        <v>0</v>
      </c>
      <c r="Q32" s="112">
        <f t="shared" si="0"/>
        <v>0</v>
      </c>
      <c r="R32" s="112">
        <f t="shared" si="0"/>
        <v>0</v>
      </c>
      <c r="S32" s="112">
        <f t="shared" si="0"/>
        <v>0</v>
      </c>
      <c r="T32" s="112">
        <f t="shared" si="0"/>
        <v>0</v>
      </c>
      <c r="U32" s="112">
        <f t="shared" si="0"/>
        <v>0</v>
      </c>
      <c r="V32" s="112"/>
      <c r="W32" s="112"/>
      <c r="X32" s="112">
        <f t="shared" si="0"/>
        <v>0</v>
      </c>
      <c r="Y32" s="112"/>
      <c r="Z32" s="112"/>
      <c r="AA32" s="112">
        <f t="shared" si="0"/>
        <v>0</v>
      </c>
      <c r="AB32" s="112">
        <f t="shared" si="0"/>
        <v>0</v>
      </c>
      <c r="AC32" s="101"/>
      <c r="AD32" s="101"/>
      <c r="AE32" s="101"/>
      <c r="AF32" s="101"/>
      <c r="AG32" s="101"/>
      <c r="AH32" s="101"/>
      <c r="AI32" s="101"/>
      <c r="AJ32" s="101"/>
      <c r="AK32" s="40"/>
      <c r="AL32" s="40"/>
      <c r="AM32" s="40"/>
    </row>
    <row r="33" spans="2:39" ht="12.75" hidden="1" customHeight="1" x14ac:dyDescent="0.25">
      <c r="B33" s="116"/>
      <c r="C33" s="111" t="s">
        <v>91</v>
      </c>
      <c r="D33" s="112">
        <f t="shared" ref="D33:AB33" si="1">COUNTIF(D6:D31,"C")*3</f>
        <v>0</v>
      </c>
      <c r="E33" s="112">
        <f t="shared" si="1"/>
        <v>0</v>
      </c>
      <c r="F33" s="112">
        <f t="shared" si="1"/>
        <v>0</v>
      </c>
      <c r="G33" s="112">
        <f t="shared" si="1"/>
        <v>0</v>
      </c>
      <c r="H33" s="112">
        <f t="shared" si="1"/>
        <v>0</v>
      </c>
      <c r="I33" s="112">
        <f t="shared" si="1"/>
        <v>0</v>
      </c>
      <c r="J33" s="112">
        <f t="shared" si="1"/>
        <v>0</v>
      </c>
      <c r="K33" s="112">
        <f t="shared" si="1"/>
        <v>0</v>
      </c>
      <c r="L33" s="112">
        <f t="shared" si="1"/>
        <v>0</v>
      </c>
      <c r="M33" s="112">
        <f t="shared" si="1"/>
        <v>0</v>
      </c>
      <c r="N33" s="112">
        <f t="shared" si="1"/>
        <v>0</v>
      </c>
      <c r="O33" s="112">
        <f t="shared" si="1"/>
        <v>0</v>
      </c>
      <c r="P33" s="112">
        <f t="shared" si="1"/>
        <v>0</v>
      </c>
      <c r="Q33" s="112">
        <f t="shared" si="1"/>
        <v>0</v>
      </c>
      <c r="R33" s="112">
        <f t="shared" si="1"/>
        <v>0</v>
      </c>
      <c r="S33" s="112">
        <f t="shared" si="1"/>
        <v>0</v>
      </c>
      <c r="T33" s="112">
        <f t="shared" si="1"/>
        <v>0</v>
      </c>
      <c r="U33" s="112">
        <f t="shared" si="1"/>
        <v>0</v>
      </c>
      <c r="V33" s="112"/>
      <c r="W33" s="112"/>
      <c r="X33" s="112">
        <f t="shared" si="1"/>
        <v>0</v>
      </c>
      <c r="Y33" s="112"/>
      <c r="Z33" s="112"/>
      <c r="AA33" s="112">
        <f t="shared" si="1"/>
        <v>0</v>
      </c>
      <c r="AB33" s="112">
        <f t="shared" si="1"/>
        <v>0</v>
      </c>
      <c r="AC33" s="101"/>
      <c r="AD33" s="101"/>
      <c r="AE33" s="101"/>
      <c r="AF33" s="101"/>
      <c r="AG33" s="101"/>
      <c r="AH33" s="101"/>
      <c r="AI33" s="101"/>
      <c r="AJ33" s="101"/>
      <c r="AK33" s="40"/>
      <c r="AL33" s="40"/>
      <c r="AM33" s="40"/>
    </row>
    <row r="34" spans="2:39" ht="12" hidden="1" customHeight="1" x14ac:dyDescent="0.25">
      <c r="B34" s="116"/>
      <c r="C34" s="111" t="s">
        <v>93</v>
      </c>
      <c r="D34" s="112">
        <f t="shared" ref="D34:AB34" si="2">COUNTIF(D6:D31,"EP")*2</f>
        <v>0</v>
      </c>
      <c r="E34" s="112">
        <f t="shared" si="2"/>
        <v>0</v>
      </c>
      <c r="F34" s="112">
        <f t="shared" si="2"/>
        <v>0</v>
      </c>
      <c r="G34" s="112">
        <f t="shared" si="2"/>
        <v>0</v>
      </c>
      <c r="H34" s="112">
        <f t="shared" si="2"/>
        <v>0</v>
      </c>
      <c r="I34" s="112">
        <f t="shared" si="2"/>
        <v>0</v>
      </c>
      <c r="J34" s="112">
        <f t="shared" si="2"/>
        <v>0</v>
      </c>
      <c r="K34" s="112">
        <f t="shared" si="2"/>
        <v>0</v>
      </c>
      <c r="L34" s="112">
        <f t="shared" si="2"/>
        <v>0</v>
      </c>
      <c r="M34" s="112">
        <f t="shared" si="2"/>
        <v>0</v>
      </c>
      <c r="N34" s="112">
        <f t="shared" si="2"/>
        <v>0</v>
      </c>
      <c r="O34" s="112">
        <f t="shared" si="2"/>
        <v>0</v>
      </c>
      <c r="P34" s="112">
        <f t="shared" si="2"/>
        <v>0</v>
      </c>
      <c r="Q34" s="112">
        <f t="shared" si="2"/>
        <v>0</v>
      </c>
      <c r="R34" s="112">
        <f t="shared" si="2"/>
        <v>0</v>
      </c>
      <c r="S34" s="112">
        <f t="shared" si="2"/>
        <v>0</v>
      </c>
      <c r="T34" s="112">
        <f t="shared" si="2"/>
        <v>0</v>
      </c>
      <c r="U34" s="112">
        <f t="shared" si="2"/>
        <v>0</v>
      </c>
      <c r="V34" s="112"/>
      <c r="W34" s="112"/>
      <c r="X34" s="112">
        <f t="shared" si="2"/>
        <v>0</v>
      </c>
      <c r="Y34" s="112"/>
      <c r="Z34" s="112"/>
      <c r="AA34" s="112">
        <f t="shared" si="2"/>
        <v>0</v>
      </c>
      <c r="AB34" s="112">
        <f t="shared" si="2"/>
        <v>0</v>
      </c>
      <c r="AC34" s="101"/>
      <c r="AD34" s="101"/>
      <c r="AE34" s="101"/>
      <c r="AF34" s="101"/>
      <c r="AG34" s="101"/>
      <c r="AH34" s="101"/>
      <c r="AI34" s="101"/>
      <c r="AJ34" s="101"/>
      <c r="AK34" s="40"/>
      <c r="AL34" s="40"/>
      <c r="AM34" s="40"/>
    </row>
    <row r="35" spans="2:39" ht="15" hidden="1" customHeight="1" x14ac:dyDescent="0.25">
      <c r="B35" s="116"/>
      <c r="C35" s="111" t="s">
        <v>94</v>
      </c>
      <c r="D35" s="112">
        <f t="shared" ref="D35:AB35" si="3">COUNTIF(D6:D31,"I")</f>
        <v>0</v>
      </c>
      <c r="E35" s="112">
        <f t="shared" si="3"/>
        <v>0</v>
      </c>
      <c r="F35" s="112">
        <f t="shared" si="3"/>
        <v>0</v>
      </c>
      <c r="G35" s="112">
        <f t="shared" si="3"/>
        <v>0</v>
      </c>
      <c r="H35" s="112">
        <f t="shared" si="3"/>
        <v>0</v>
      </c>
      <c r="I35" s="112">
        <f t="shared" si="3"/>
        <v>0</v>
      </c>
      <c r="J35" s="112">
        <f t="shared" si="3"/>
        <v>0</v>
      </c>
      <c r="K35" s="112">
        <f t="shared" si="3"/>
        <v>0</v>
      </c>
      <c r="L35" s="112">
        <f t="shared" si="3"/>
        <v>0</v>
      </c>
      <c r="M35" s="112">
        <f t="shared" si="3"/>
        <v>0</v>
      </c>
      <c r="N35" s="112">
        <f t="shared" si="3"/>
        <v>0</v>
      </c>
      <c r="O35" s="112">
        <f t="shared" si="3"/>
        <v>0</v>
      </c>
      <c r="P35" s="112">
        <f t="shared" si="3"/>
        <v>0</v>
      </c>
      <c r="Q35" s="112">
        <f t="shared" si="3"/>
        <v>0</v>
      </c>
      <c r="R35" s="112">
        <f t="shared" si="3"/>
        <v>0</v>
      </c>
      <c r="S35" s="112">
        <f t="shared" si="3"/>
        <v>0</v>
      </c>
      <c r="T35" s="112">
        <f t="shared" si="3"/>
        <v>0</v>
      </c>
      <c r="U35" s="112">
        <f t="shared" si="3"/>
        <v>0</v>
      </c>
      <c r="V35" s="112"/>
      <c r="W35" s="112"/>
      <c r="X35" s="112">
        <f t="shared" si="3"/>
        <v>0</v>
      </c>
      <c r="Y35" s="112"/>
      <c r="Z35" s="112"/>
      <c r="AA35" s="112">
        <f t="shared" si="3"/>
        <v>0</v>
      </c>
      <c r="AB35" s="112">
        <f t="shared" si="3"/>
        <v>0</v>
      </c>
      <c r="AC35" s="101"/>
      <c r="AD35" s="101"/>
      <c r="AE35" s="101"/>
      <c r="AF35" s="101"/>
      <c r="AG35" s="101"/>
      <c r="AH35" s="101"/>
      <c r="AI35" s="101"/>
      <c r="AJ35" s="101"/>
      <c r="AK35" s="40"/>
      <c r="AL35" s="40"/>
      <c r="AM35" s="40"/>
    </row>
    <row r="36" spans="2:39" ht="18" hidden="1" customHeight="1" x14ac:dyDescent="0.25">
      <c r="B36" s="116"/>
      <c r="C36" s="111" t="s">
        <v>100</v>
      </c>
      <c r="D36" s="112">
        <f>SUM(D32:D35)</f>
        <v>0</v>
      </c>
      <c r="E36" s="112">
        <f>SUM(E32:E35)</f>
        <v>0</v>
      </c>
      <c r="F36" s="112">
        <f t="shared" ref="F36:AB36" si="4">SUM(F32:F35)</f>
        <v>0</v>
      </c>
      <c r="G36" s="112">
        <f t="shared" si="4"/>
        <v>0</v>
      </c>
      <c r="H36" s="112">
        <f t="shared" si="4"/>
        <v>0</v>
      </c>
      <c r="I36" s="112">
        <f t="shared" si="4"/>
        <v>0</v>
      </c>
      <c r="J36" s="112">
        <f t="shared" si="4"/>
        <v>0</v>
      </c>
      <c r="K36" s="112">
        <f t="shared" si="4"/>
        <v>0</v>
      </c>
      <c r="L36" s="112">
        <f t="shared" si="4"/>
        <v>0</v>
      </c>
      <c r="M36" s="112">
        <f t="shared" si="4"/>
        <v>0</v>
      </c>
      <c r="N36" s="112">
        <f t="shared" si="4"/>
        <v>0</v>
      </c>
      <c r="O36" s="112">
        <f t="shared" si="4"/>
        <v>0</v>
      </c>
      <c r="P36" s="112">
        <f t="shared" si="4"/>
        <v>0</v>
      </c>
      <c r="Q36" s="112">
        <f t="shared" si="4"/>
        <v>0</v>
      </c>
      <c r="R36" s="112">
        <f t="shared" si="4"/>
        <v>0</v>
      </c>
      <c r="S36" s="112">
        <f t="shared" si="4"/>
        <v>0</v>
      </c>
      <c r="T36" s="112">
        <f t="shared" si="4"/>
        <v>0</v>
      </c>
      <c r="U36" s="112">
        <f t="shared" si="4"/>
        <v>0</v>
      </c>
      <c r="V36" s="112"/>
      <c r="W36" s="112"/>
      <c r="X36" s="112">
        <f t="shared" si="4"/>
        <v>0</v>
      </c>
      <c r="Y36" s="112"/>
      <c r="Z36" s="112"/>
      <c r="AA36" s="112">
        <f t="shared" si="4"/>
        <v>0</v>
      </c>
      <c r="AB36" s="112">
        <f t="shared" si="4"/>
        <v>0</v>
      </c>
      <c r="AC36" s="101"/>
      <c r="AD36" s="101"/>
      <c r="AE36" s="101"/>
      <c r="AF36" s="101"/>
      <c r="AG36" s="101"/>
      <c r="AH36" s="101"/>
      <c r="AI36" s="101"/>
      <c r="AJ36" s="101"/>
      <c r="AK36" s="40"/>
      <c r="AL36" s="40"/>
      <c r="AM36" s="40"/>
    </row>
    <row r="37" spans="2:39" ht="20.25" customHeight="1" x14ac:dyDescent="0.25">
      <c r="B37" s="118" t="s">
        <v>101</v>
      </c>
      <c r="C37" s="11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1"/>
      <c r="AD37" s="101"/>
      <c r="AE37" s="101"/>
      <c r="AF37" s="101"/>
      <c r="AG37" s="101"/>
      <c r="AH37" s="101"/>
      <c r="AI37" s="101"/>
      <c r="AJ37" s="101"/>
      <c r="AK37" s="40"/>
      <c r="AL37" s="40"/>
      <c r="AM37" s="40"/>
    </row>
    <row r="38" spans="2:39" ht="20.25" customHeight="1" x14ac:dyDescent="0.25">
      <c r="B38" s="118" t="s">
        <v>101</v>
      </c>
      <c r="C38" s="11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1"/>
      <c r="AD38" s="101"/>
      <c r="AE38" s="101"/>
      <c r="AF38" s="101"/>
      <c r="AG38" s="101"/>
      <c r="AH38" s="101"/>
      <c r="AI38" s="101"/>
      <c r="AJ38" s="101"/>
      <c r="AK38" s="40"/>
      <c r="AL38" s="40"/>
      <c r="AM38" s="40"/>
    </row>
    <row r="39" spans="2:39" ht="20.25" customHeight="1" x14ac:dyDescent="0.25">
      <c r="B39" s="118" t="s">
        <v>101</v>
      </c>
      <c r="C39" s="11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1"/>
      <c r="AD39" s="101"/>
      <c r="AE39" s="101"/>
      <c r="AF39" s="101"/>
      <c r="AG39" s="101"/>
      <c r="AH39" s="101"/>
      <c r="AI39" s="101"/>
      <c r="AJ39" s="101"/>
      <c r="AK39" s="40"/>
      <c r="AL39" s="40"/>
      <c r="AM39" s="40"/>
    </row>
    <row r="40" spans="2:39" ht="20.25" customHeight="1" x14ac:dyDescent="0.25">
      <c r="B40" s="118" t="s">
        <v>101</v>
      </c>
      <c r="C40" s="11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1"/>
      <c r="AD40" s="101"/>
      <c r="AE40" s="101"/>
      <c r="AF40" s="101"/>
      <c r="AG40" s="101"/>
      <c r="AH40" s="101"/>
      <c r="AI40" s="101"/>
      <c r="AJ40" s="101"/>
      <c r="AK40" s="40"/>
      <c r="AL40" s="40"/>
      <c r="AM40" s="40"/>
    </row>
    <row r="41" spans="2:39" ht="28.5" customHeight="1" x14ac:dyDescent="0.25">
      <c r="B41" s="118" t="s">
        <v>101</v>
      </c>
      <c r="C41" s="11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1"/>
      <c r="AD41" s="101"/>
      <c r="AE41" s="101"/>
      <c r="AF41" s="101"/>
      <c r="AG41" s="101"/>
      <c r="AH41" s="101"/>
      <c r="AI41" s="101"/>
      <c r="AJ41" s="101"/>
      <c r="AK41" s="40"/>
      <c r="AL41" s="40"/>
      <c r="AM41" s="40"/>
    </row>
    <row r="42" spans="2:39" ht="28.5" customHeight="1" x14ac:dyDescent="0.25">
      <c r="B42" s="118" t="s">
        <v>101</v>
      </c>
      <c r="C42" s="11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1"/>
      <c r="AD42" s="101"/>
      <c r="AE42" s="101"/>
      <c r="AF42" s="101"/>
      <c r="AG42" s="101"/>
      <c r="AH42" s="101"/>
      <c r="AI42" s="101"/>
      <c r="AJ42" s="101"/>
      <c r="AK42" s="40"/>
      <c r="AL42" s="40"/>
      <c r="AM42" s="40"/>
    </row>
    <row r="43" spans="2:39" ht="20.25" customHeight="1" x14ac:dyDescent="0.25">
      <c r="B43" s="118" t="s">
        <v>101</v>
      </c>
      <c r="C43" s="11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1"/>
      <c r="AD43" s="101"/>
      <c r="AE43" s="101"/>
      <c r="AF43" s="101"/>
      <c r="AG43" s="101"/>
      <c r="AH43" s="101"/>
      <c r="AI43" s="101"/>
      <c r="AJ43" s="101"/>
      <c r="AK43" s="40"/>
      <c r="AL43" s="40"/>
      <c r="AM43" s="40"/>
    </row>
    <row r="44" spans="2:39" ht="20.25" customHeight="1" x14ac:dyDescent="0.25">
      <c r="B44" s="118" t="s">
        <v>101</v>
      </c>
      <c r="C44" s="11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1"/>
      <c r="AD44" s="101"/>
      <c r="AE44" s="101"/>
      <c r="AF44" s="101"/>
      <c r="AG44" s="101"/>
      <c r="AH44" s="101"/>
      <c r="AI44" s="101"/>
      <c r="AJ44" s="101"/>
      <c r="AK44" s="40"/>
      <c r="AL44" s="40"/>
      <c r="AM44" s="40"/>
    </row>
    <row r="45" spans="2:39" ht="26.25" customHeight="1" x14ac:dyDescent="0.25">
      <c r="B45" s="118" t="s">
        <v>101</v>
      </c>
      <c r="C45" s="11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1"/>
      <c r="AD45" s="101"/>
      <c r="AE45" s="101"/>
      <c r="AF45" s="101"/>
      <c r="AG45" s="101"/>
      <c r="AH45" s="101"/>
      <c r="AI45" s="101"/>
      <c r="AJ45" s="101"/>
      <c r="AK45" s="40"/>
      <c r="AL45" s="40"/>
      <c r="AM45" s="40"/>
    </row>
    <row r="46" spans="2:39" ht="26.25" hidden="1" customHeight="1" x14ac:dyDescent="0.25">
      <c r="B46" s="113"/>
      <c r="C46" s="111" t="s">
        <v>96</v>
      </c>
      <c r="D46" s="174">
        <f>COUNTIF(D37:D45,"D")*4</f>
        <v>0</v>
      </c>
      <c r="E46" s="112">
        <f t="shared" ref="E46:AB46" si="5">COUNTIF(E37:E45,"D")*4</f>
        <v>0</v>
      </c>
      <c r="F46" s="112">
        <f t="shared" si="5"/>
        <v>0</v>
      </c>
      <c r="G46" s="112">
        <f t="shared" si="5"/>
        <v>0</v>
      </c>
      <c r="H46" s="112">
        <f t="shared" si="5"/>
        <v>0</v>
      </c>
      <c r="I46" s="112">
        <f t="shared" si="5"/>
        <v>0</v>
      </c>
      <c r="J46" s="112">
        <f t="shared" si="5"/>
        <v>0</v>
      </c>
      <c r="K46" s="112">
        <f t="shared" si="5"/>
        <v>0</v>
      </c>
      <c r="L46" s="112">
        <f t="shared" si="5"/>
        <v>0</v>
      </c>
      <c r="M46" s="112">
        <f t="shared" si="5"/>
        <v>0</v>
      </c>
      <c r="N46" s="112">
        <f t="shared" si="5"/>
        <v>0</v>
      </c>
      <c r="O46" s="112">
        <f t="shared" si="5"/>
        <v>0</v>
      </c>
      <c r="P46" s="112">
        <f t="shared" si="5"/>
        <v>0</v>
      </c>
      <c r="Q46" s="112">
        <f t="shared" si="5"/>
        <v>0</v>
      </c>
      <c r="R46" s="112">
        <f t="shared" si="5"/>
        <v>0</v>
      </c>
      <c r="S46" s="174">
        <f t="shared" si="5"/>
        <v>0</v>
      </c>
      <c r="T46" s="112">
        <f t="shared" si="5"/>
        <v>0</v>
      </c>
      <c r="U46" s="174">
        <f t="shared" si="5"/>
        <v>0</v>
      </c>
      <c r="V46" s="174"/>
      <c r="W46" s="174"/>
      <c r="X46" s="112">
        <f t="shared" si="5"/>
        <v>0</v>
      </c>
      <c r="Y46" s="112"/>
      <c r="Z46" s="112"/>
      <c r="AA46" s="112">
        <f t="shared" si="5"/>
        <v>0</v>
      </c>
      <c r="AB46" s="112">
        <f t="shared" si="5"/>
        <v>0</v>
      </c>
      <c r="AC46" s="101"/>
      <c r="AD46" s="101"/>
      <c r="AE46" s="101"/>
      <c r="AF46" s="101"/>
      <c r="AG46" s="101"/>
      <c r="AH46" s="101"/>
      <c r="AI46" s="101"/>
      <c r="AJ46" s="101"/>
      <c r="AK46" s="40"/>
      <c r="AL46" s="40"/>
      <c r="AM46" s="40"/>
    </row>
    <row r="47" spans="2:39" ht="3" hidden="1" customHeight="1" x14ac:dyDescent="0.25">
      <c r="B47" s="113"/>
      <c r="C47" s="111" t="s">
        <v>97</v>
      </c>
      <c r="D47" s="174">
        <f>COUNTIF(D37:D45,"C")*3</f>
        <v>0</v>
      </c>
      <c r="E47" s="112">
        <f t="shared" ref="E47:AB47" si="6">COUNTIF(E37:E45,"C")*3</f>
        <v>0</v>
      </c>
      <c r="F47" s="112">
        <f t="shared" si="6"/>
        <v>0</v>
      </c>
      <c r="G47" s="112">
        <f t="shared" si="6"/>
        <v>0</v>
      </c>
      <c r="H47" s="112">
        <f t="shared" si="6"/>
        <v>0</v>
      </c>
      <c r="I47" s="112">
        <f t="shared" si="6"/>
        <v>0</v>
      </c>
      <c r="J47" s="112">
        <f t="shared" si="6"/>
        <v>0</v>
      </c>
      <c r="K47" s="112">
        <f t="shared" si="6"/>
        <v>0</v>
      </c>
      <c r="L47" s="112">
        <f t="shared" si="6"/>
        <v>0</v>
      </c>
      <c r="M47" s="112">
        <f t="shared" si="6"/>
        <v>0</v>
      </c>
      <c r="N47" s="112">
        <f t="shared" si="6"/>
        <v>0</v>
      </c>
      <c r="O47" s="112">
        <f t="shared" si="6"/>
        <v>0</v>
      </c>
      <c r="P47" s="112">
        <f t="shared" si="6"/>
        <v>0</v>
      </c>
      <c r="Q47" s="112">
        <f t="shared" si="6"/>
        <v>0</v>
      </c>
      <c r="R47" s="112">
        <f t="shared" si="6"/>
        <v>0</v>
      </c>
      <c r="S47" s="174">
        <f t="shared" si="6"/>
        <v>0</v>
      </c>
      <c r="T47" s="112">
        <f t="shared" si="6"/>
        <v>0</v>
      </c>
      <c r="U47" s="174">
        <f t="shared" si="6"/>
        <v>0</v>
      </c>
      <c r="V47" s="174"/>
      <c r="W47" s="174"/>
      <c r="X47" s="112">
        <f t="shared" si="6"/>
        <v>0</v>
      </c>
      <c r="Y47" s="112"/>
      <c r="Z47" s="112"/>
      <c r="AA47" s="112">
        <f t="shared" si="6"/>
        <v>0</v>
      </c>
      <c r="AB47" s="112">
        <f t="shared" si="6"/>
        <v>0</v>
      </c>
      <c r="AC47" s="101"/>
      <c r="AD47" s="101"/>
      <c r="AE47" s="101"/>
      <c r="AF47" s="101"/>
      <c r="AG47" s="101"/>
      <c r="AH47" s="101"/>
      <c r="AI47" s="101"/>
      <c r="AJ47" s="101"/>
      <c r="AK47" s="40"/>
      <c r="AL47" s="40"/>
      <c r="AM47" s="40"/>
    </row>
    <row r="48" spans="2:39" ht="3" hidden="1" customHeight="1" x14ac:dyDescent="0.25">
      <c r="B48" s="113"/>
      <c r="C48" s="111" t="s">
        <v>98</v>
      </c>
      <c r="D48" s="174">
        <f>COUNTIF(D37:D45,"EP")*2</f>
        <v>0</v>
      </c>
      <c r="E48" s="112">
        <f t="shared" ref="E48:AB48" si="7">COUNTIF(E37:E45,"EP")*2</f>
        <v>0</v>
      </c>
      <c r="F48" s="112">
        <f t="shared" si="7"/>
        <v>0</v>
      </c>
      <c r="G48" s="112">
        <f t="shared" si="7"/>
        <v>0</v>
      </c>
      <c r="H48" s="112">
        <f t="shared" si="7"/>
        <v>0</v>
      </c>
      <c r="I48" s="112">
        <f t="shared" si="7"/>
        <v>0</v>
      </c>
      <c r="J48" s="112">
        <f t="shared" si="7"/>
        <v>0</v>
      </c>
      <c r="K48" s="112">
        <f t="shared" si="7"/>
        <v>0</v>
      </c>
      <c r="L48" s="112">
        <f t="shared" si="7"/>
        <v>0</v>
      </c>
      <c r="M48" s="112">
        <f t="shared" si="7"/>
        <v>0</v>
      </c>
      <c r="N48" s="112">
        <f t="shared" si="7"/>
        <v>0</v>
      </c>
      <c r="O48" s="112">
        <f t="shared" si="7"/>
        <v>0</v>
      </c>
      <c r="P48" s="112">
        <f t="shared" si="7"/>
        <v>0</v>
      </c>
      <c r="Q48" s="112">
        <f t="shared" si="7"/>
        <v>0</v>
      </c>
      <c r="R48" s="112">
        <f t="shared" si="7"/>
        <v>0</v>
      </c>
      <c r="S48" s="174">
        <f t="shared" si="7"/>
        <v>0</v>
      </c>
      <c r="T48" s="112">
        <f t="shared" si="7"/>
        <v>0</v>
      </c>
      <c r="U48" s="174">
        <f t="shared" si="7"/>
        <v>0</v>
      </c>
      <c r="V48" s="174"/>
      <c r="W48" s="174"/>
      <c r="X48" s="112">
        <f t="shared" si="7"/>
        <v>0</v>
      </c>
      <c r="Y48" s="112"/>
      <c r="Z48" s="112"/>
      <c r="AA48" s="112">
        <f t="shared" si="7"/>
        <v>0</v>
      </c>
      <c r="AB48" s="112">
        <f t="shared" si="7"/>
        <v>0</v>
      </c>
      <c r="AC48" s="101"/>
      <c r="AD48" s="101"/>
      <c r="AE48" s="101"/>
      <c r="AF48" s="101"/>
      <c r="AG48" s="101"/>
      <c r="AH48" s="101"/>
      <c r="AI48" s="101"/>
      <c r="AJ48" s="101"/>
      <c r="AK48" s="40"/>
      <c r="AL48" s="40"/>
      <c r="AM48" s="40"/>
    </row>
    <row r="49" spans="2:39" ht="3" hidden="1" customHeight="1" x14ac:dyDescent="0.25">
      <c r="B49" s="114"/>
      <c r="C49" s="111" t="s">
        <v>99</v>
      </c>
      <c r="D49" s="174">
        <f>COUNTIF(D37:D45,"I")</f>
        <v>0</v>
      </c>
      <c r="E49" s="112">
        <f t="shared" ref="E49:AB49" si="8">COUNTIF(E37:E45,"I")</f>
        <v>0</v>
      </c>
      <c r="F49" s="112">
        <f t="shared" si="8"/>
        <v>0</v>
      </c>
      <c r="G49" s="112">
        <f t="shared" si="8"/>
        <v>0</v>
      </c>
      <c r="H49" s="112">
        <f t="shared" si="8"/>
        <v>0</v>
      </c>
      <c r="I49" s="112">
        <f t="shared" si="8"/>
        <v>0</v>
      </c>
      <c r="J49" s="112">
        <f t="shared" si="8"/>
        <v>0</v>
      </c>
      <c r="K49" s="112">
        <f t="shared" si="8"/>
        <v>0</v>
      </c>
      <c r="L49" s="112">
        <f t="shared" si="8"/>
        <v>0</v>
      </c>
      <c r="M49" s="112">
        <f t="shared" si="8"/>
        <v>0</v>
      </c>
      <c r="N49" s="112">
        <f t="shared" si="8"/>
        <v>0</v>
      </c>
      <c r="O49" s="112">
        <f t="shared" si="8"/>
        <v>0</v>
      </c>
      <c r="P49" s="112">
        <f t="shared" si="8"/>
        <v>0</v>
      </c>
      <c r="Q49" s="112">
        <f t="shared" si="8"/>
        <v>0</v>
      </c>
      <c r="R49" s="112">
        <f t="shared" si="8"/>
        <v>0</v>
      </c>
      <c r="S49" s="174">
        <f t="shared" si="8"/>
        <v>0</v>
      </c>
      <c r="T49" s="112">
        <f t="shared" si="8"/>
        <v>0</v>
      </c>
      <c r="U49" s="174">
        <f t="shared" si="8"/>
        <v>0</v>
      </c>
      <c r="V49" s="174"/>
      <c r="W49" s="174"/>
      <c r="X49" s="112">
        <f t="shared" si="8"/>
        <v>0</v>
      </c>
      <c r="Y49" s="112"/>
      <c r="Z49" s="112"/>
      <c r="AA49" s="112">
        <f t="shared" si="8"/>
        <v>0</v>
      </c>
      <c r="AB49" s="112">
        <f t="shared" si="8"/>
        <v>0</v>
      </c>
      <c r="AC49" s="101"/>
      <c r="AD49" s="101"/>
      <c r="AE49" s="101"/>
      <c r="AF49" s="101"/>
      <c r="AG49" s="101"/>
      <c r="AH49" s="101"/>
      <c r="AI49" s="101"/>
      <c r="AJ49" s="101"/>
      <c r="AK49" s="40"/>
      <c r="AL49" s="40"/>
      <c r="AM49" s="40"/>
    </row>
    <row r="50" spans="2:39" ht="0.75" customHeight="1" x14ac:dyDescent="0.25">
      <c r="B50" s="114"/>
      <c r="C50" s="111" t="s">
        <v>95</v>
      </c>
      <c r="D50" s="174">
        <f>SUM(D46:D49)</f>
        <v>0</v>
      </c>
      <c r="E50" s="112">
        <f t="shared" ref="E50:AB50" si="9">SUM(E46:E49)</f>
        <v>0</v>
      </c>
      <c r="F50" s="112">
        <f t="shared" si="9"/>
        <v>0</v>
      </c>
      <c r="G50" s="112">
        <f t="shared" si="9"/>
        <v>0</v>
      </c>
      <c r="H50" s="112">
        <f t="shared" si="9"/>
        <v>0</v>
      </c>
      <c r="I50" s="112">
        <f t="shared" si="9"/>
        <v>0</v>
      </c>
      <c r="J50" s="112">
        <f t="shared" si="9"/>
        <v>0</v>
      </c>
      <c r="K50" s="112">
        <f t="shared" si="9"/>
        <v>0</v>
      </c>
      <c r="L50" s="112">
        <f t="shared" si="9"/>
        <v>0</v>
      </c>
      <c r="M50" s="112">
        <f t="shared" si="9"/>
        <v>0</v>
      </c>
      <c r="N50" s="112">
        <f t="shared" si="9"/>
        <v>0</v>
      </c>
      <c r="O50" s="112">
        <f t="shared" si="9"/>
        <v>0</v>
      </c>
      <c r="P50" s="112">
        <f t="shared" si="9"/>
        <v>0</v>
      </c>
      <c r="Q50" s="112">
        <f t="shared" si="9"/>
        <v>0</v>
      </c>
      <c r="R50" s="112">
        <f t="shared" si="9"/>
        <v>0</v>
      </c>
      <c r="S50" s="174">
        <f t="shared" si="9"/>
        <v>0</v>
      </c>
      <c r="T50" s="112">
        <f t="shared" si="9"/>
        <v>0</v>
      </c>
      <c r="U50" s="174">
        <f t="shared" si="9"/>
        <v>0</v>
      </c>
      <c r="V50" s="174"/>
      <c r="W50" s="174"/>
      <c r="X50" s="112">
        <f t="shared" si="9"/>
        <v>0</v>
      </c>
      <c r="Y50" s="112"/>
      <c r="Z50" s="112"/>
      <c r="AA50" s="112">
        <f t="shared" si="9"/>
        <v>0</v>
      </c>
      <c r="AB50" s="112">
        <f t="shared" si="9"/>
        <v>0</v>
      </c>
      <c r="AC50" s="101"/>
      <c r="AD50" s="101"/>
      <c r="AE50" s="101"/>
      <c r="AF50" s="101"/>
      <c r="AG50" s="101"/>
      <c r="AH50" s="101"/>
      <c r="AI50" s="101"/>
      <c r="AJ50" s="101"/>
      <c r="AK50" s="40"/>
      <c r="AL50" s="40"/>
      <c r="AM50" s="40"/>
    </row>
    <row r="51" spans="2:39" ht="20.25" customHeight="1" x14ac:dyDescent="0.25">
      <c r="B51" s="105"/>
      <c r="C51" s="119" t="s">
        <v>105</v>
      </c>
      <c r="D51" s="121">
        <f>D36*(D60/10)/(D57*4)</f>
        <v>0</v>
      </c>
      <c r="E51" s="121">
        <f>E36*(D60/10)/(D57*4)</f>
        <v>0</v>
      </c>
      <c r="F51" s="121">
        <f>F36*(D60/10)/(D57*4)</f>
        <v>0</v>
      </c>
      <c r="G51" s="121">
        <f>G36*(D60/10)/(D57*4)</f>
        <v>0</v>
      </c>
      <c r="H51" s="121">
        <f>H36*(D60/10)/(D57*4)</f>
        <v>0</v>
      </c>
      <c r="I51" s="121">
        <f>I36*(D60/10)/(D57*4)</f>
        <v>0</v>
      </c>
      <c r="J51" s="121">
        <f>J36*(D60/10)/(D57*4)</f>
        <v>0</v>
      </c>
      <c r="K51" s="121">
        <f>K36*(D60/10)/(D57*4)</f>
        <v>0</v>
      </c>
      <c r="L51" s="121">
        <f>L36*(D60/10)/(D57*4)</f>
        <v>0</v>
      </c>
      <c r="M51" s="121">
        <f>M36*(D60/10)/(D57*4)</f>
        <v>0</v>
      </c>
      <c r="N51" s="121">
        <f>N36*(D60/10)/(D57*4)</f>
        <v>0</v>
      </c>
      <c r="O51" s="121">
        <f>O36*(D60/10)/(D57*4)</f>
        <v>0</v>
      </c>
      <c r="P51" s="121">
        <f>P36*(D60/10)/(D57*4)</f>
        <v>0</v>
      </c>
      <c r="Q51" s="121">
        <f>Q36*(D60/10)/(D57*4)</f>
        <v>0</v>
      </c>
      <c r="R51" s="121">
        <f>R36*(D60/10)/(D57*4)</f>
        <v>0</v>
      </c>
      <c r="S51" s="121">
        <f>S36*(D60/10)/(D57*4)</f>
        <v>0</v>
      </c>
      <c r="T51" s="121">
        <f>T36*(D60/10)/(D57*4)</f>
        <v>0</v>
      </c>
      <c r="U51" s="121">
        <f>U36*(D60/10)/(D57*4)</f>
        <v>0</v>
      </c>
      <c r="V51" s="121">
        <f>V36*(D60/10)/(D57*4)</f>
        <v>0</v>
      </c>
      <c r="W51" s="121">
        <f>W36*(D60/10)/(D57*4)</f>
        <v>0</v>
      </c>
      <c r="X51" s="121">
        <f>X36*(D60/10)/(D57*4)</f>
        <v>0</v>
      </c>
      <c r="Y51" s="121">
        <f>Y36*(D60/10)/(D57*4)</f>
        <v>0</v>
      </c>
      <c r="Z51" s="121">
        <f>Z36*(D60/10)/(D57*4)</f>
        <v>0</v>
      </c>
      <c r="AA51" s="121">
        <f>AA36*(D60/10)/(D57*4)</f>
        <v>0</v>
      </c>
      <c r="AB51" s="121">
        <f>AB36*(D60/10)/(D57*4)</f>
        <v>0</v>
      </c>
      <c r="AC51" s="101"/>
      <c r="AD51" s="101"/>
      <c r="AE51" s="101"/>
      <c r="AF51" s="101"/>
      <c r="AG51" s="101"/>
      <c r="AH51" s="101"/>
      <c r="AI51" s="101"/>
      <c r="AJ51" s="101"/>
      <c r="AK51" s="40"/>
      <c r="AL51" s="40"/>
      <c r="AM51" s="40"/>
    </row>
    <row r="52" spans="2:39" ht="20.25" customHeight="1" x14ac:dyDescent="0.25">
      <c r="B52" s="29"/>
      <c r="C52" s="120" t="s">
        <v>106</v>
      </c>
      <c r="D52" s="121">
        <f>D50*(D61/10)/(D58*4)</f>
        <v>0</v>
      </c>
      <c r="E52" s="121">
        <f>E50*(D61/10)/(D58*4)</f>
        <v>0</v>
      </c>
      <c r="F52" s="121">
        <f>F50*(D61/10)/(D58*4)</f>
        <v>0</v>
      </c>
      <c r="G52" s="121">
        <f>G50*(D61/10)/(D58*4)</f>
        <v>0</v>
      </c>
      <c r="H52" s="121">
        <f>H50*(D61/10)/(D58*4)</f>
        <v>0</v>
      </c>
      <c r="I52" s="121">
        <f>I50*(D61/10)/(D58*4)</f>
        <v>0</v>
      </c>
      <c r="J52" s="121">
        <f>J50*(D61/10)/(D58*4)</f>
        <v>0</v>
      </c>
      <c r="K52" s="121">
        <f>K50*(D61/10)/(D58*4)</f>
        <v>0</v>
      </c>
      <c r="L52" s="121">
        <f>L50*(D61/10)/(D58*4)</f>
        <v>0</v>
      </c>
      <c r="M52" s="121">
        <f>M50*(D61/10)/(D58*4)</f>
        <v>0</v>
      </c>
      <c r="N52" s="121">
        <f>N50*(D61/10)/(D58*4)</f>
        <v>0</v>
      </c>
      <c r="O52" s="121">
        <f>O50*(D61/10)/(D58*4)</f>
        <v>0</v>
      </c>
      <c r="P52" s="121">
        <f>P50*(D61/10)/(D58*4)</f>
        <v>0</v>
      </c>
      <c r="Q52" s="121">
        <f>Q50*(D61/10)/(D58*4)</f>
        <v>0</v>
      </c>
      <c r="R52" s="121">
        <f>R50*(D61/10)/(D58*4)</f>
        <v>0</v>
      </c>
      <c r="S52" s="121">
        <f>S50*(D61/10)/(D58*4)</f>
        <v>0</v>
      </c>
      <c r="T52" s="121">
        <f>T50*(D61/10)/(D58*4)</f>
        <v>0</v>
      </c>
      <c r="U52" s="121">
        <f>U50*(D61/10)/(D58*4)</f>
        <v>0</v>
      </c>
      <c r="V52" s="121">
        <f>V50*(D61/10)/(D58*4)</f>
        <v>0</v>
      </c>
      <c r="W52" s="121">
        <f>W50*(D61/10)/(D58*4)</f>
        <v>0</v>
      </c>
      <c r="X52" s="121">
        <f>X50*(D61/10)/(D58*4)</f>
        <v>0</v>
      </c>
      <c r="Y52" s="121">
        <f>Y50*(D61/10)/(D58*4)</f>
        <v>0</v>
      </c>
      <c r="Z52" s="121">
        <f>Z50*(D61/10)/(D58*4)</f>
        <v>0</v>
      </c>
      <c r="AA52" s="121">
        <f>AA50*(D61/10)/(D58*4)</f>
        <v>0</v>
      </c>
      <c r="AB52" s="121">
        <f>AB50*(D61/10)/(D58*4)</f>
        <v>0</v>
      </c>
      <c r="AC52" s="101"/>
      <c r="AD52" s="101"/>
      <c r="AE52" s="101"/>
      <c r="AF52" s="101"/>
      <c r="AG52" s="101"/>
      <c r="AH52" s="101"/>
      <c r="AI52" s="101"/>
      <c r="AJ52" s="101"/>
      <c r="AK52" s="40"/>
      <c r="AL52" s="40"/>
      <c r="AM52" s="40"/>
    </row>
    <row r="53" spans="2:39" ht="20.25" customHeight="1" x14ac:dyDescent="0.25">
      <c r="B53" s="29"/>
      <c r="C53" s="130" t="s">
        <v>109</v>
      </c>
      <c r="D53" s="121">
        <f>SUM(D51:D52)</f>
        <v>0</v>
      </c>
      <c r="E53" s="121">
        <f t="shared" ref="E53:AB53" si="10">SUM(E51:E52)</f>
        <v>0</v>
      </c>
      <c r="F53" s="121">
        <f t="shared" si="10"/>
        <v>0</v>
      </c>
      <c r="G53" s="121">
        <f t="shared" si="10"/>
        <v>0</v>
      </c>
      <c r="H53" s="121">
        <f t="shared" si="10"/>
        <v>0</v>
      </c>
      <c r="I53" s="121">
        <f t="shared" si="10"/>
        <v>0</v>
      </c>
      <c r="J53" s="121">
        <f t="shared" si="10"/>
        <v>0</v>
      </c>
      <c r="K53" s="121">
        <f t="shared" si="10"/>
        <v>0</v>
      </c>
      <c r="L53" s="121">
        <f t="shared" si="10"/>
        <v>0</v>
      </c>
      <c r="M53" s="121">
        <f t="shared" si="10"/>
        <v>0</v>
      </c>
      <c r="N53" s="121">
        <f t="shared" si="10"/>
        <v>0</v>
      </c>
      <c r="O53" s="121">
        <f t="shared" si="10"/>
        <v>0</v>
      </c>
      <c r="P53" s="121">
        <f t="shared" si="10"/>
        <v>0</v>
      </c>
      <c r="Q53" s="121">
        <f t="shared" si="10"/>
        <v>0</v>
      </c>
      <c r="R53" s="121">
        <f t="shared" si="10"/>
        <v>0</v>
      </c>
      <c r="S53" s="121">
        <f t="shared" si="10"/>
        <v>0</v>
      </c>
      <c r="T53" s="121">
        <f t="shared" si="10"/>
        <v>0</v>
      </c>
      <c r="U53" s="121">
        <f t="shared" si="10"/>
        <v>0</v>
      </c>
      <c r="V53" s="121">
        <f t="shared" si="10"/>
        <v>0</v>
      </c>
      <c r="W53" s="121">
        <f t="shared" si="10"/>
        <v>0</v>
      </c>
      <c r="X53" s="121">
        <f t="shared" si="10"/>
        <v>0</v>
      </c>
      <c r="Y53" s="121">
        <f t="shared" si="10"/>
        <v>0</v>
      </c>
      <c r="Z53" s="121">
        <f t="shared" si="10"/>
        <v>0</v>
      </c>
      <c r="AA53" s="121">
        <f t="shared" si="10"/>
        <v>0</v>
      </c>
      <c r="AB53" s="121">
        <f t="shared" si="10"/>
        <v>0</v>
      </c>
      <c r="AC53" s="101"/>
      <c r="AD53" s="101"/>
      <c r="AE53" s="101"/>
      <c r="AF53" s="101"/>
      <c r="AG53" s="101"/>
      <c r="AH53" s="101"/>
      <c r="AI53" s="101"/>
      <c r="AJ53" s="101"/>
      <c r="AK53" s="40"/>
      <c r="AL53" s="40"/>
      <c r="AM53" s="40"/>
    </row>
    <row r="54" spans="2:39" ht="20.25" customHeight="1" x14ac:dyDescent="0.25">
      <c r="B54" s="29"/>
      <c r="C54" s="129" t="s">
        <v>47</v>
      </c>
      <c r="D54" s="175" t="str">
        <f>IF(D53&lt;4.5,"IN",IF(D53&lt;5.5,"SU",IF(D53&lt;6.5,"BI",IF(D53&lt;8.5,"NT",IF(D53&gt;=8.51,"SB")))))</f>
        <v>IN</v>
      </c>
      <c r="E54" s="122" t="str">
        <f t="shared" ref="E54:AB54" si="11">IF(E53&lt;4.5,"IN",IF(E53&lt;5.5,"SU",IF(E53&lt;6.5,"BI",IF(E53&lt;8.5,"NT",IF(E53&gt;=8.51,"SB")))))</f>
        <v>IN</v>
      </c>
      <c r="F54" s="122" t="str">
        <f t="shared" si="11"/>
        <v>IN</v>
      </c>
      <c r="G54" s="122" t="str">
        <f t="shared" si="11"/>
        <v>IN</v>
      </c>
      <c r="H54" s="122" t="str">
        <f t="shared" si="11"/>
        <v>IN</v>
      </c>
      <c r="I54" s="122" t="str">
        <f t="shared" si="11"/>
        <v>IN</v>
      </c>
      <c r="J54" s="122" t="str">
        <f t="shared" si="11"/>
        <v>IN</v>
      </c>
      <c r="K54" s="122" t="str">
        <f t="shared" si="11"/>
        <v>IN</v>
      </c>
      <c r="L54" s="122" t="str">
        <f t="shared" si="11"/>
        <v>IN</v>
      </c>
      <c r="M54" s="122" t="str">
        <f t="shared" si="11"/>
        <v>IN</v>
      </c>
      <c r="N54" s="122" t="str">
        <f t="shared" si="11"/>
        <v>IN</v>
      </c>
      <c r="O54" s="122" t="str">
        <f t="shared" si="11"/>
        <v>IN</v>
      </c>
      <c r="P54" s="122" t="str">
        <f t="shared" si="11"/>
        <v>IN</v>
      </c>
      <c r="Q54" s="122" t="str">
        <f t="shared" si="11"/>
        <v>IN</v>
      </c>
      <c r="R54" s="122" t="str">
        <f t="shared" si="11"/>
        <v>IN</v>
      </c>
      <c r="S54" s="122" t="str">
        <f t="shared" si="11"/>
        <v>IN</v>
      </c>
      <c r="T54" s="122" t="str">
        <f t="shared" si="11"/>
        <v>IN</v>
      </c>
      <c r="U54" s="122" t="str">
        <f t="shared" si="11"/>
        <v>IN</v>
      </c>
      <c r="V54" s="122" t="str">
        <f t="shared" si="11"/>
        <v>IN</v>
      </c>
      <c r="W54" s="122" t="str">
        <f t="shared" si="11"/>
        <v>IN</v>
      </c>
      <c r="X54" s="122" t="str">
        <f t="shared" si="11"/>
        <v>IN</v>
      </c>
      <c r="Y54" s="122" t="str">
        <f t="shared" si="11"/>
        <v>IN</v>
      </c>
      <c r="Z54" s="122" t="str">
        <f t="shared" si="11"/>
        <v>IN</v>
      </c>
      <c r="AA54" s="122" t="str">
        <f t="shared" si="11"/>
        <v>IN</v>
      </c>
      <c r="AB54" s="122" t="str">
        <f t="shared" si="11"/>
        <v>IN</v>
      </c>
      <c r="AC54" s="101"/>
      <c r="AD54" s="101"/>
      <c r="AE54" s="101"/>
      <c r="AF54" s="101"/>
      <c r="AG54" s="101"/>
      <c r="AH54" s="101"/>
      <c r="AI54" s="101"/>
      <c r="AJ54" s="101"/>
      <c r="AK54" s="40"/>
      <c r="AL54" s="40"/>
      <c r="AM54" s="40"/>
    </row>
    <row r="55" spans="2:39" ht="20.25" customHeight="1" x14ac:dyDescent="0.25">
      <c r="B55" s="24"/>
      <c r="C55" s="128" t="s">
        <v>128</v>
      </c>
      <c r="D55" s="24">
        <f>SUM(D53:AB53)/21</f>
        <v>0</v>
      </c>
      <c r="AB55" s="16"/>
      <c r="AC55" s="16"/>
      <c r="AD55" s="16"/>
      <c r="AE55" s="16"/>
      <c r="AF55" s="16"/>
      <c r="AG55" s="16"/>
      <c r="AH55" s="16"/>
      <c r="AI55" s="16"/>
      <c r="AJ55" s="225"/>
      <c r="AK55" s="225"/>
      <c r="AL55" s="102"/>
      <c r="AM55" s="40"/>
    </row>
    <row r="56" spans="2:39" ht="15.75" thickBot="1" x14ac:dyDescent="0.3"/>
    <row r="57" spans="2:39" x14ac:dyDescent="0.25">
      <c r="C57" s="135" t="s">
        <v>103</v>
      </c>
      <c r="D57" s="136">
        <f>COUNTIF(B9:B54,"NE")</f>
        <v>23</v>
      </c>
    </row>
    <row r="58" spans="2:39" ht="15.75" thickBot="1" x14ac:dyDescent="0.3">
      <c r="C58" s="137" t="s">
        <v>104</v>
      </c>
      <c r="D58" s="138">
        <f>COUNTIF(B9:B54,"E")</f>
        <v>9</v>
      </c>
    </row>
    <row r="59" spans="2:39" ht="15.75" thickBot="1" x14ac:dyDescent="0.3"/>
    <row r="60" spans="2:39" x14ac:dyDescent="0.25">
      <c r="C60" s="135" t="s">
        <v>107</v>
      </c>
      <c r="D60" s="136">
        <f>100-D61</f>
        <v>50</v>
      </c>
    </row>
    <row r="61" spans="2:39" ht="15.75" thickBot="1" x14ac:dyDescent="0.3">
      <c r="C61" s="137" t="s">
        <v>108</v>
      </c>
      <c r="D61" s="138">
        <v>50</v>
      </c>
    </row>
  </sheetData>
  <mergeCells count="3">
    <mergeCell ref="AJ55:AK55"/>
    <mergeCell ref="E2:K2"/>
    <mergeCell ref="E4:K4"/>
  </mergeCells>
  <conditionalFormatting sqref="AM9:AM55">
    <cfRule type="cellIs" dxfId="39" priority="6" operator="equal">
      <formula>"SB"</formula>
    </cfRule>
    <cfRule type="cellIs" dxfId="38" priority="7" operator="equal">
      <formula>"NT"</formula>
    </cfRule>
    <cfRule type="cellIs" dxfId="37" priority="8" operator="equal">
      <formula>"BI"</formula>
    </cfRule>
    <cfRule type="cellIs" dxfId="36" priority="9" operator="equal">
      <formula>"IN"</formula>
    </cfRule>
    <cfRule type="cellIs" dxfId="35" priority="10" operator="equal">
      <formula>"SU"</formula>
    </cfRule>
  </conditionalFormatting>
  <conditionalFormatting sqref="D54:AB54">
    <cfRule type="cellIs" dxfId="34" priority="1" operator="equal">
      <formula>"SU"</formula>
    </cfRule>
    <cfRule type="cellIs" dxfId="33" priority="2" operator="equal">
      <formula>"IN"</formula>
    </cfRule>
    <cfRule type="cellIs" dxfId="32" priority="3" operator="equal">
      <formula>"BI"</formula>
    </cfRule>
    <cfRule type="cellIs" dxfId="31" priority="4" operator="equal">
      <formula>"NT"</formula>
    </cfRule>
    <cfRule type="cellIs" dxfId="30" priority="5" operator="equal">
      <formula>"SB"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DATOS!$D$36:$D$39</xm:f>
          </x14:formula1>
          <xm:sqref>AJ9:AJ39</xm:sqref>
        </x14:dataValidation>
        <x14:dataValidation type="list" allowBlank="1" showInputMessage="1" showErrorMessage="1">
          <x14:formula1>
            <xm:f>DATOS!$D$43:$D$46</xm:f>
          </x14:formula1>
          <xm:sqref>AC9:AI39</xm:sqref>
        </x14:dataValidation>
        <x14:dataValidation type="list" allowBlank="1" showInputMessage="1" showErrorMessage="1">
          <x14:formula1>
            <xm:f>DATOS!$C$36:$C$39</xm:f>
          </x14:formula1>
          <xm:sqref>D37:AB45 D9:AB31</xm:sqref>
        </x14:dataValidation>
        <x14:dataValidation type="list" allowBlank="1" showInputMessage="1" showErrorMessage="1">
          <x14:formula1>
            <xm:f>DATOS!$J$14:$J$34</xm:f>
          </x14:formula1>
          <xm:sqref>C2</xm:sqref>
        </x14:dataValidation>
        <x14:dataValidation type="list" allowBlank="1" showInputMessage="1" showErrorMessage="1">
          <x14:formula1>
            <xm:f>DATOS!$J$37:$J$50</xm:f>
          </x14:formula1>
          <xm:sqref>C4</xm:sqref>
        </x14:dataValidation>
        <x14:dataValidation type="list" allowBlank="1" showInputMessage="1" showErrorMessage="1">
          <x14:formula1>
            <xm:f>DATOS!$J$54:$J$57</xm:f>
          </x14:formula1>
          <xm:sqref>C6</xm:sqref>
        </x14:dataValidation>
        <x14:dataValidation type="list" allowBlank="1" showInputMessage="1" showErrorMessage="1">
          <x14:formula1>
            <xm:f>DATOS!$J$60:$J$63</xm:f>
          </x14:formula1>
          <xm:sqref>E2:K2</xm:sqref>
        </x14:dataValidation>
        <x14:dataValidation type="list" allowBlank="1" showInputMessage="1" showErrorMessage="1">
          <x14:formula1>
            <xm:f>DATOS!$J$66:$J$71</xm:f>
          </x14:formula1>
          <xm:sqref>E4:K4</xm:sqref>
        </x14:dataValidation>
        <x14:dataValidation type="list" allowBlank="1" showInputMessage="1" showErrorMessage="1">
          <x14:formula1>
            <xm:f>DATOS!$C$5:$C$6</xm:f>
          </x14:formula1>
          <xm:sqref>B9:B54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P63"/>
  <sheetViews>
    <sheetView showGridLines="0" zoomScaleNormal="100" workbookViewId="0">
      <pane ySplit="8" topLeftCell="A9" activePane="bottomLeft" state="frozen"/>
      <selection pane="bottomLeft" activeCell="Y8" sqref="Y8:AB8"/>
    </sheetView>
  </sheetViews>
  <sheetFormatPr baseColWidth="10" defaultRowHeight="15" x14ac:dyDescent="0.25"/>
  <cols>
    <col min="1" max="1" width="1" customWidth="1"/>
    <col min="2" max="2" width="3.85546875" customWidth="1"/>
    <col min="3" max="3" width="71.28515625" customWidth="1"/>
    <col min="4" max="28" width="3.7109375" customWidth="1"/>
    <col min="29" max="31" width="6.140625" customWidth="1"/>
    <col min="32" max="34" width="4.5703125" customWidth="1"/>
    <col min="35" max="35" width="6.85546875" customWidth="1"/>
    <col min="36" max="36" width="6.42578125" customWidth="1"/>
    <col min="37" max="37" width="5.28515625" customWidth="1"/>
    <col min="38" max="38" width="4.85546875" customWidth="1"/>
    <col min="39" max="39" width="4.7109375" customWidth="1"/>
  </cols>
  <sheetData>
    <row r="1" spans="2:42" ht="4.5" customHeight="1" thickBot="1" x14ac:dyDescent="0.3"/>
    <row r="2" spans="2:42" ht="15.75" thickBot="1" x14ac:dyDescent="0.3">
      <c r="C2" s="125"/>
      <c r="E2" s="226"/>
      <c r="F2" s="227"/>
      <c r="G2" s="227"/>
      <c r="H2" s="227"/>
      <c r="I2" s="227"/>
      <c r="J2" s="227"/>
      <c r="K2" s="228"/>
    </row>
    <row r="3" spans="2:42" ht="4.5" customHeight="1" thickBot="1" x14ac:dyDescent="0.3"/>
    <row r="4" spans="2:42" ht="15.75" thickBot="1" x14ac:dyDescent="0.3">
      <c r="C4" s="126"/>
      <c r="E4" s="226"/>
      <c r="F4" s="227"/>
      <c r="G4" s="227"/>
      <c r="H4" s="227"/>
      <c r="I4" s="227"/>
      <c r="J4" s="227"/>
      <c r="K4" s="228"/>
    </row>
    <row r="5" spans="2:42" ht="3.75" customHeight="1" thickBot="1" x14ac:dyDescent="0.3"/>
    <row r="6" spans="2:42" ht="15.75" customHeight="1" thickBot="1" x14ac:dyDescent="0.3">
      <c r="C6" s="126"/>
    </row>
    <row r="7" spans="2:42" ht="4.5" customHeight="1" x14ac:dyDescent="0.25"/>
    <row r="8" spans="2:42" ht="145.5" customHeight="1" x14ac:dyDescent="0.25">
      <c r="C8" s="28" t="s">
        <v>110</v>
      </c>
      <c r="D8" s="94">
        <f>DATOS!G14</f>
        <v>0</v>
      </c>
      <c r="E8" s="94">
        <f>DATOS!G15</f>
        <v>0</v>
      </c>
      <c r="F8" s="94">
        <f>DATOS!G16</f>
        <v>0</v>
      </c>
      <c r="G8" s="94">
        <f>DATOS!G17</f>
        <v>0</v>
      </c>
      <c r="H8" s="94">
        <f>DATOS!G18</f>
        <v>0</v>
      </c>
      <c r="I8" s="94">
        <f>DATOS!G19</f>
        <v>0</v>
      </c>
      <c r="J8" s="94">
        <f>DATOS!G20</f>
        <v>0</v>
      </c>
      <c r="K8" s="94">
        <f>DATOS!G21</f>
        <v>0</v>
      </c>
      <c r="L8" s="94">
        <f>DATOS!G22</f>
        <v>0</v>
      </c>
      <c r="M8" s="94">
        <f>DATOS!G23</f>
        <v>0</v>
      </c>
      <c r="N8" s="94">
        <f>DATOS!G24</f>
        <v>0</v>
      </c>
      <c r="O8" s="94">
        <f>DATOS!G25</f>
        <v>0</v>
      </c>
      <c r="P8" s="94">
        <f>DATOS!G26</f>
        <v>0</v>
      </c>
      <c r="Q8" s="94">
        <f>DATOS!G27</f>
        <v>0</v>
      </c>
      <c r="R8" s="94">
        <f>DATOS!G28</f>
        <v>0</v>
      </c>
      <c r="S8" s="94">
        <f>DATOS!G29</f>
        <v>0</v>
      </c>
      <c r="T8" s="94">
        <f>DATOS!G30</f>
        <v>0</v>
      </c>
      <c r="U8" s="94">
        <f>DATOS!G31</f>
        <v>0</v>
      </c>
      <c r="V8" s="94">
        <f>DATOS!G32</f>
        <v>0</v>
      </c>
      <c r="W8" s="108">
        <f>DATOS!G33</f>
        <v>0</v>
      </c>
      <c r="X8" s="109">
        <f>DATOS!G34</f>
        <v>0</v>
      </c>
      <c r="Y8" s="140">
        <f>DATOS!G35</f>
        <v>0</v>
      </c>
      <c r="Z8" s="140">
        <f>DATOS!G36</f>
        <v>0</v>
      </c>
      <c r="AA8" s="140">
        <f>DATOS!IG37</f>
        <v>0</v>
      </c>
      <c r="AB8" s="140">
        <f>DATOS!G38</f>
        <v>0</v>
      </c>
      <c r="AC8" s="96"/>
      <c r="AD8" s="96"/>
      <c r="AE8" s="96"/>
      <c r="AF8" s="98"/>
      <c r="AG8" s="98"/>
      <c r="AH8" s="98"/>
      <c r="AI8" s="96"/>
      <c r="AJ8" s="97"/>
      <c r="AK8" s="99"/>
      <c r="AL8" s="100"/>
      <c r="AM8" s="100"/>
      <c r="AN8" s="27"/>
      <c r="AO8" s="27"/>
      <c r="AP8" s="27"/>
    </row>
    <row r="9" spans="2:42" ht="29.25" customHeight="1" x14ac:dyDescent="0.25">
      <c r="B9" s="117" t="s">
        <v>102</v>
      </c>
      <c r="C9" s="103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107"/>
      <c r="X9" s="107"/>
      <c r="Y9" s="107"/>
      <c r="Z9" s="107"/>
      <c r="AA9" s="107"/>
      <c r="AB9" s="107"/>
      <c r="AC9" s="101"/>
      <c r="AD9" s="101"/>
      <c r="AE9" s="101"/>
      <c r="AF9" s="101"/>
      <c r="AG9" s="101"/>
      <c r="AH9" s="101"/>
      <c r="AI9" s="101"/>
      <c r="AJ9" s="101"/>
      <c r="AK9" s="40"/>
      <c r="AL9" s="40"/>
      <c r="AM9" s="40"/>
    </row>
    <row r="10" spans="2:42" ht="20.25" customHeight="1" x14ac:dyDescent="0.25">
      <c r="B10" s="117" t="s">
        <v>102</v>
      </c>
      <c r="C10" s="103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107"/>
      <c r="Y10" s="107"/>
      <c r="Z10" s="107"/>
      <c r="AA10" s="107"/>
      <c r="AB10" s="107"/>
      <c r="AC10" s="101"/>
      <c r="AD10" s="101"/>
      <c r="AE10" s="101"/>
      <c r="AF10" s="101"/>
      <c r="AG10" s="101"/>
      <c r="AH10" s="101"/>
      <c r="AI10" s="101"/>
      <c r="AJ10" s="101"/>
      <c r="AK10" s="40"/>
      <c r="AL10" s="40"/>
      <c r="AM10" s="40"/>
    </row>
    <row r="11" spans="2:42" ht="20.25" customHeight="1" x14ac:dyDescent="0.25">
      <c r="B11" s="117" t="s">
        <v>102</v>
      </c>
      <c r="C11" s="10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107"/>
      <c r="Y11" s="107"/>
      <c r="Z11" s="107"/>
      <c r="AA11" s="107"/>
      <c r="AB11" s="107"/>
      <c r="AC11" s="101"/>
      <c r="AD11" s="101"/>
      <c r="AE11" s="101"/>
      <c r="AF11" s="101"/>
      <c r="AG11" s="101"/>
      <c r="AH11" s="101"/>
      <c r="AI11" s="101"/>
      <c r="AJ11" s="101"/>
      <c r="AK11" s="40"/>
      <c r="AL11" s="40"/>
      <c r="AM11" s="40"/>
    </row>
    <row r="12" spans="2:42" ht="20.25" customHeight="1" x14ac:dyDescent="0.25">
      <c r="B12" s="117" t="s">
        <v>102</v>
      </c>
      <c r="C12" s="103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107"/>
      <c r="Y12" s="107"/>
      <c r="Z12" s="107"/>
      <c r="AA12" s="107"/>
      <c r="AB12" s="107"/>
      <c r="AC12" s="101"/>
      <c r="AD12" s="101"/>
      <c r="AE12" s="101"/>
      <c r="AF12" s="101"/>
      <c r="AG12" s="101"/>
      <c r="AH12" s="101"/>
      <c r="AI12" s="101"/>
      <c r="AJ12" s="101"/>
      <c r="AK12" s="40"/>
      <c r="AL12" s="40"/>
      <c r="AM12" s="40"/>
    </row>
    <row r="13" spans="2:42" ht="30" customHeight="1" x14ac:dyDescent="0.25">
      <c r="B13" s="117" t="s">
        <v>102</v>
      </c>
      <c r="C13" s="103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107"/>
      <c r="Y13" s="107"/>
      <c r="Z13" s="107"/>
      <c r="AA13" s="107"/>
      <c r="AB13" s="107"/>
      <c r="AC13" s="101"/>
      <c r="AD13" s="101"/>
      <c r="AE13" s="101"/>
      <c r="AF13" s="101"/>
      <c r="AG13" s="101"/>
      <c r="AH13" s="101"/>
      <c r="AI13" s="101"/>
      <c r="AJ13" s="101"/>
      <c r="AK13" s="40"/>
      <c r="AL13" s="40"/>
      <c r="AM13" s="40"/>
    </row>
    <row r="14" spans="2:42" ht="20.25" customHeight="1" x14ac:dyDescent="0.25">
      <c r="B14" s="117" t="s">
        <v>102</v>
      </c>
      <c r="C14" s="10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107"/>
      <c r="Y14" s="107"/>
      <c r="Z14" s="107"/>
      <c r="AA14" s="107"/>
      <c r="AB14" s="107"/>
      <c r="AC14" s="101"/>
      <c r="AD14" s="101"/>
      <c r="AE14" s="101"/>
      <c r="AF14" s="101"/>
      <c r="AG14" s="101"/>
      <c r="AH14" s="101"/>
      <c r="AI14" s="101"/>
      <c r="AJ14" s="101"/>
      <c r="AK14" s="40"/>
      <c r="AL14" s="40"/>
      <c r="AM14" s="40"/>
    </row>
    <row r="15" spans="2:42" ht="48" customHeight="1" x14ac:dyDescent="0.25">
      <c r="B15" s="117" t="s">
        <v>102</v>
      </c>
      <c r="C15" s="103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107"/>
      <c r="Y15" s="107"/>
      <c r="Z15" s="107"/>
      <c r="AA15" s="107"/>
      <c r="AB15" s="107"/>
      <c r="AC15" s="101"/>
      <c r="AD15" s="101"/>
      <c r="AE15" s="101"/>
      <c r="AF15" s="101"/>
      <c r="AG15" s="101"/>
      <c r="AH15" s="101"/>
      <c r="AI15" s="101"/>
      <c r="AJ15" s="101"/>
      <c r="AK15" s="40"/>
      <c r="AL15" s="40"/>
      <c r="AM15" s="40"/>
    </row>
    <row r="16" spans="2:42" ht="20.25" customHeight="1" x14ac:dyDescent="0.25">
      <c r="B16" s="117" t="s">
        <v>102</v>
      </c>
      <c r="C16" s="103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107"/>
      <c r="Y16" s="107"/>
      <c r="Z16" s="107"/>
      <c r="AA16" s="107"/>
      <c r="AB16" s="107"/>
      <c r="AC16" s="101"/>
      <c r="AD16" s="101"/>
      <c r="AE16" s="101"/>
      <c r="AF16" s="101"/>
      <c r="AG16" s="101"/>
      <c r="AH16" s="101"/>
      <c r="AI16" s="101"/>
      <c r="AJ16" s="101"/>
      <c r="AK16" s="40"/>
      <c r="AL16" s="40"/>
      <c r="AM16" s="40"/>
    </row>
    <row r="17" spans="2:39" ht="27" customHeight="1" x14ac:dyDescent="0.25">
      <c r="B17" s="117" t="s">
        <v>102</v>
      </c>
      <c r="C17" s="133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107"/>
      <c r="Y17" s="107"/>
      <c r="Z17" s="107"/>
      <c r="AA17" s="107"/>
      <c r="AB17" s="107"/>
      <c r="AC17" s="101"/>
      <c r="AD17" s="101"/>
      <c r="AE17" s="101"/>
      <c r="AF17" s="101"/>
      <c r="AG17" s="101"/>
      <c r="AH17" s="101"/>
      <c r="AI17" s="101"/>
      <c r="AJ17" s="101"/>
      <c r="AK17" s="40"/>
      <c r="AL17" s="40"/>
      <c r="AM17" s="40"/>
    </row>
    <row r="18" spans="2:39" ht="30" customHeight="1" x14ac:dyDescent="0.25">
      <c r="B18" s="117" t="s">
        <v>102</v>
      </c>
      <c r="C18" s="133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107"/>
      <c r="Y18" s="107"/>
      <c r="Z18" s="107"/>
      <c r="AA18" s="107"/>
      <c r="AB18" s="107"/>
      <c r="AC18" s="101"/>
      <c r="AD18" s="101"/>
      <c r="AE18" s="101"/>
      <c r="AF18" s="101"/>
      <c r="AG18" s="101"/>
      <c r="AH18" s="101"/>
      <c r="AI18" s="101"/>
      <c r="AJ18" s="101"/>
      <c r="AK18" s="40"/>
      <c r="AL18" s="40"/>
      <c r="AM18" s="40"/>
    </row>
    <row r="19" spans="2:39" ht="20.25" customHeight="1" x14ac:dyDescent="0.25">
      <c r="B19" s="117" t="s">
        <v>102</v>
      </c>
      <c r="C19" s="133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107"/>
      <c r="Y19" s="107"/>
      <c r="Z19" s="107"/>
      <c r="AA19" s="107"/>
      <c r="AB19" s="107"/>
      <c r="AC19" s="101"/>
      <c r="AD19" s="101"/>
      <c r="AE19" s="101"/>
      <c r="AF19" s="101"/>
      <c r="AG19" s="101"/>
      <c r="AH19" s="101"/>
      <c r="AI19" s="101"/>
      <c r="AJ19" s="101"/>
      <c r="AK19" s="40"/>
      <c r="AL19" s="40"/>
      <c r="AM19" s="40"/>
    </row>
    <row r="20" spans="2:39" ht="29.25" customHeight="1" x14ac:dyDescent="0.25">
      <c r="B20" s="117" t="s">
        <v>102</v>
      </c>
      <c r="C20" s="133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107"/>
      <c r="Y20" s="107"/>
      <c r="Z20" s="107"/>
      <c r="AA20" s="107"/>
      <c r="AB20" s="107"/>
      <c r="AC20" s="101"/>
      <c r="AD20" s="101"/>
      <c r="AE20" s="101"/>
      <c r="AF20" s="101"/>
      <c r="AG20" s="101"/>
      <c r="AH20" s="101"/>
      <c r="AI20" s="101"/>
      <c r="AJ20" s="101"/>
      <c r="AK20" s="40"/>
      <c r="AL20" s="40"/>
      <c r="AM20" s="40"/>
    </row>
    <row r="21" spans="2:39" ht="29.25" customHeight="1" x14ac:dyDescent="0.25">
      <c r="B21" s="117" t="s">
        <v>102</v>
      </c>
      <c r="C21" s="133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107"/>
      <c r="Y21" s="107"/>
      <c r="Z21" s="107"/>
      <c r="AA21" s="107"/>
      <c r="AB21" s="107"/>
      <c r="AC21" s="101"/>
      <c r="AD21" s="101"/>
      <c r="AE21" s="101"/>
      <c r="AF21" s="101"/>
      <c r="AG21" s="101"/>
      <c r="AH21" s="101"/>
      <c r="AI21" s="101"/>
      <c r="AJ21" s="101"/>
      <c r="AK21" s="40"/>
      <c r="AL21" s="40"/>
      <c r="AM21" s="40"/>
    </row>
    <row r="22" spans="2:39" ht="27" customHeight="1" x14ac:dyDescent="0.25">
      <c r="B22" s="117" t="s">
        <v>102</v>
      </c>
      <c r="C22" s="133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107"/>
      <c r="Y22" s="107"/>
      <c r="Z22" s="107"/>
      <c r="AA22" s="107"/>
      <c r="AB22" s="107"/>
      <c r="AC22" s="101"/>
      <c r="AD22" s="101"/>
      <c r="AE22" s="101"/>
      <c r="AF22" s="101"/>
      <c r="AG22" s="101"/>
      <c r="AH22" s="101"/>
      <c r="AI22" s="101"/>
      <c r="AJ22" s="101"/>
      <c r="AK22" s="40"/>
      <c r="AL22" s="40"/>
      <c r="AM22" s="40"/>
    </row>
    <row r="23" spans="2:39" ht="29.25" customHeight="1" x14ac:dyDescent="0.25">
      <c r="B23" s="117" t="s">
        <v>102</v>
      </c>
      <c r="C23" s="13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107"/>
      <c r="Y23" s="107"/>
      <c r="Z23" s="107"/>
      <c r="AA23" s="107"/>
      <c r="AB23" s="107"/>
      <c r="AC23" s="101"/>
      <c r="AD23" s="101"/>
      <c r="AE23" s="101"/>
      <c r="AF23" s="101"/>
      <c r="AG23" s="101"/>
      <c r="AH23" s="101"/>
      <c r="AI23" s="101"/>
      <c r="AJ23" s="101"/>
      <c r="AK23" s="40"/>
      <c r="AL23" s="40"/>
      <c r="AM23" s="40"/>
    </row>
    <row r="24" spans="2:39" ht="30.75" customHeight="1" x14ac:dyDescent="0.25">
      <c r="B24" s="117" t="s">
        <v>102</v>
      </c>
      <c r="C24" s="133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107"/>
      <c r="Y24" s="107"/>
      <c r="Z24" s="107"/>
      <c r="AA24" s="107"/>
      <c r="AB24" s="107"/>
      <c r="AC24" s="101"/>
      <c r="AD24" s="101"/>
      <c r="AE24" s="101"/>
      <c r="AF24" s="101"/>
      <c r="AG24" s="101"/>
      <c r="AH24" s="101"/>
      <c r="AI24" s="101"/>
      <c r="AJ24" s="101"/>
      <c r="AK24" s="40"/>
      <c r="AL24" s="40"/>
      <c r="AM24" s="40"/>
    </row>
    <row r="25" spans="2:39" ht="30.75" customHeight="1" x14ac:dyDescent="0.25">
      <c r="B25" s="117" t="s">
        <v>102</v>
      </c>
      <c r="C25" s="133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107"/>
      <c r="Y25" s="107"/>
      <c r="Z25" s="107"/>
      <c r="AA25" s="107"/>
      <c r="AB25" s="107"/>
      <c r="AC25" s="101"/>
      <c r="AD25" s="101"/>
      <c r="AE25" s="101"/>
      <c r="AF25" s="101"/>
      <c r="AG25" s="101"/>
      <c r="AH25" s="101"/>
      <c r="AI25" s="101"/>
      <c r="AJ25" s="101"/>
      <c r="AK25" s="40"/>
      <c r="AL25" s="40"/>
      <c r="AM25" s="40"/>
    </row>
    <row r="26" spans="2:39" ht="20.25" customHeight="1" x14ac:dyDescent="0.25">
      <c r="B26" s="117" t="s">
        <v>102</v>
      </c>
      <c r="C26" s="133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107"/>
      <c r="Y26" s="107"/>
      <c r="Z26" s="107"/>
      <c r="AA26" s="107"/>
      <c r="AB26" s="107"/>
      <c r="AC26" s="101"/>
      <c r="AD26" s="101"/>
      <c r="AE26" s="101"/>
      <c r="AF26" s="101"/>
      <c r="AG26" s="101"/>
      <c r="AH26" s="101"/>
      <c r="AI26" s="101"/>
      <c r="AJ26" s="101"/>
      <c r="AK26" s="40"/>
      <c r="AL26" s="40"/>
      <c r="AM26" s="40"/>
    </row>
    <row r="27" spans="2:39" ht="20.25" customHeight="1" x14ac:dyDescent="0.25">
      <c r="B27" s="117" t="s">
        <v>102</v>
      </c>
      <c r="C27" s="133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107"/>
      <c r="Y27" s="107"/>
      <c r="Z27" s="107"/>
      <c r="AA27" s="107"/>
      <c r="AB27" s="107"/>
      <c r="AC27" s="101"/>
      <c r="AD27" s="101"/>
      <c r="AE27" s="101"/>
      <c r="AF27" s="101"/>
      <c r="AG27" s="101"/>
      <c r="AH27" s="101"/>
      <c r="AI27" s="101"/>
      <c r="AJ27" s="101"/>
      <c r="AK27" s="40"/>
      <c r="AL27" s="40"/>
      <c r="AM27" s="40"/>
    </row>
    <row r="28" spans="2:39" ht="27" customHeight="1" x14ac:dyDescent="0.25">
      <c r="B28" s="117" t="s">
        <v>102</v>
      </c>
      <c r="C28" s="133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107"/>
      <c r="Y28" s="107"/>
      <c r="Z28" s="107"/>
      <c r="AA28" s="107"/>
      <c r="AB28" s="107"/>
      <c r="AC28" s="101"/>
      <c r="AD28" s="101"/>
      <c r="AE28" s="101"/>
      <c r="AF28" s="101"/>
      <c r="AG28" s="101"/>
      <c r="AH28" s="101"/>
      <c r="AI28" s="101"/>
      <c r="AJ28" s="101"/>
      <c r="AK28" s="40"/>
      <c r="AL28" s="40"/>
      <c r="AM28" s="40"/>
    </row>
    <row r="29" spans="2:39" ht="30.75" customHeight="1" x14ac:dyDescent="0.25">
      <c r="B29" s="117" t="s">
        <v>102</v>
      </c>
      <c r="C29" s="133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107"/>
      <c r="Y29" s="107"/>
      <c r="Z29" s="107"/>
      <c r="AA29" s="107"/>
      <c r="AB29" s="107"/>
      <c r="AC29" s="101"/>
      <c r="AD29" s="101"/>
      <c r="AE29" s="101"/>
      <c r="AF29" s="101"/>
      <c r="AG29" s="101"/>
      <c r="AH29" s="101"/>
      <c r="AI29" s="101"/>
      <c r="AJ29" s="101"/>
      <c r="AK29" s="40"/>
      <c r="AL29" s="40"/>
      <c r="AM29" s="40"/>
    </row>
    <row r="30" spans="2:39" ht="28.5" customHeight="1" x14ac:dyDescent="0.25">
      <c r="B30" s="117" t="s">
        <v>102</v>
      </c>
      <c r="C30" s="133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107"/>
      <c r="Y30" s="107"/>
      <c r="Z30" s="107"/>
      <c r="AA30" s="107"/>
      <c r="AB30" s="107"/>
      <c r="AC30" s="101"/>
      <c r="AD30" s="101"/>
      <c r="AE30" s="101"/>
      <c r="AF30" s="101"/>
      <c r="AG30" s="101"/>
      <c r="AH30" s="101"/>
      <c r="AI30" s="101"/>
      <c r="AJ30" s="101"/>
      <c r="AK30" s="40"/>
      <c r="AL30" s="40"/>
      <c r="AM30" s="40"/>
    </row>
    <row r="31" spans="2:39" ht="26.25" customHeight="1" x14ac:dyDescent="0.25">
      <c r="B31" s="117" t="s">
        <v>102</v>
      </c>
      <c r="C31" s="133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107"/>
      <c r="Y31" s="107"/>
      <c r="Z31" s="107"/>
      <c r="AA31" s="107"/>
      <c r="AB31" s="107"/>
      <c r="AC31" s="101"/>
      <c r="AD31" s="101"/>
      <c r="AE31" s="101"/>
      <c r="AF31" s="101"/>
      <c r="AG31" s="101"/>
      <c r="AH31" s="101"/>
      <c r="AI31" s="101"/>
      <c r="AJ31" s="101"/>
      <c r="AK31" s="40"/>
      <c r="AL31" s="40"/>
      <c r="AM31" s="40"/>
    </row>
    <row r="32" spans="2:39" ht="20.25" customHeight="1" x14ac:dyDescent="0.25">
      <c r="B32" s="117" t="s">
        <v>102</v>
      </c>
      <c r="C32" s="133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107"/>
      <c r="Y32" s="107"/>
      <c r="Z32" s="107"/>
      <c r="AA32" s="107"/>
      <c r="AB32" s="107"/>
      <c r="AC32" s="101"/>
      <c r="AD32" s="101"/>
      <c r="AE32" s="101"/>
      <c r="AF32" s="101"/>
      <c r="AG32" s="101"/>
      <c r="AH32" s="101"/>
      <c r="AI32" s="101"/>
      <c r="AJ32" s="101"/>
      <c r="AK32" s="40"/>
      <c r="AL32" s="40"/>
      <c r="AM32" s="40"/>
    </row>
    <row r="33" spans="2:39" ht="20.25" customHeight="1" x14ac:dyDescent="0.25">
      <c r="B33" s="117" t="s">
        <v>102</v>
      </c>
      <c r="C33" s="133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107"/>
      <c r="Y33" s="107"/>
      <c r="Z33" s="107"/>
      <c r="AA33" s="107"/>
      <c r="AB33" s="107"/>
      <c r="AC33" s="101"/>
      <c r="AD33" s="101"/>
      <c r="AE33" s="101"/>
      <c r="AF33" s="101"/>
      <c r="AG33" s="101"/>
      <c r="AH33" s="101"/>
      <c r="AI33" s="101"/>
      <c r="AJ33" s="101"/>
      <c r="AK33" s="40"/>
      <c r="AL33" s="40"/>
      <c r="AM33" s="40"/>
    </row>
    <row r="34" spans="2:39" ht="32.25" customHeight="1" x14ac:dyDescent="0.25">
      <c r="B34" s="117" t="s">
        <v>102</v>
      </c>
      <c r="C34" s="134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07"/>
      <c r="Y34" s="107"/>
      <c r="Z34" s="107"/>
      <c r="AA34" s="107"/>
      <c r="AB34" s="107"/>
      <c r="AC34" s="101"/>
      <c r="AD34" s="101"/>
      <c r="AE34" s="101"/>
      <c r="AF34" s="101"/>
      <c r="AG34" s="101"/>
      <c r="AH34" s="101"/>
      <c r="AI34" s="101"/>
      <c r="AJ34" s="101"/>
      <c r="AK34" s="40"/>
      <c r="AL34" s="40"/>
      <c r="AM34" s="40"/>
    </row>
    <row r="35" spans="2:39" ht="0.75" customHeight="1" x14ac:dyDescent="0.25">
      <c r="B35" s="116"/>
      <c r="C35" s="111" t="s">
        <v>92</v>
      </c>
      <c r="D35" s="112">
        <f t="shared" ref="D35:AB35" si="0">COUNTIF(D9:D34,"D")*4</f>
        <v>0</v>
      </c>
      <c r="E35" s="112">
        <f t="shared" si="0"/>
        <v>0</v>
      </c>
      <c r="F35" s="112">
        <f t="shared" si="0"/>
        <v>0</v>
      </c>
      <c r="G35" s="112">
        <f t="shared" si="0"/>
        <v>0</v>
      </c>
      <c r="H35" s="112">
        <f t="shared" si="0"/>
        <v>0</v>
      </c>
      <c r="I35" s="112">
        <f t="shared" si="0"/>
        <v>0</v>
      </c>
      <c r="J35" s="112">
        <f t="shared" si="0"/>
        <v>0</v>
      </c>
      <c r="K35" s="112">
        <f t="shared" si="0"/>
        <v>0</v>
      </c>
      <c r="L35" s="112">
        <f t="shared" si="0"/>
        <v>0</v>
      </c>
      <c r="M35" s="112">
        <f t="shared" si="0"/>
        <v>0</v>
      </c>
      <c r="N35" s="112">
        <f t="shared" si="0"/>
        <v>0</v>
      </c>
      <c r="O35" s="112">
        <f t="shared" si="0"/>
        <v>0</v>
      </c>
      <c r="P35" s="112">
        <f t="shared" si="0"/>
        <v>0</v>
      </c>
      <c r="Q35" s="112">
        <f t="shared" si="0"/>
        <v>0</v>
      </c>
      <c r="R35" s="112">
        <f t="shared" si="0"/>
        <v>0</v>
      </c>
      <c r="S35" s="112">
        <f t="shared" si="0"/>
        <v>0</v>
      </c>
      <c r="T35" s="112">
        <f t="shared" si="0"/>
        <v>0</v>
      </c>
      <c r="U35" s="112">
        <f t="shared" si="0"/>
        <v>0</v>
      </c>
      <c r="V35" s="112">
        <f t="shared" si="0"/>
        <v>0</v>
      </c>
      <c r="W35" s="112">
        <f t="shared" si="0"/>
        <v>0</v>
      </c>
      <c r="X35" s="112">
        <f t="shared" si="0"/>
        <v>0</v>
      </c>
      <c r="Y35" s="112">
        <f t="shared" si="0"/>
        <v>0</v>
      </c>
      <c r="Z35" s="112">
        <f t="shared" si="0"/>
        <v>0</v>
      </c>
      <c r="AA35" s="112">
        <f t="shared" si="0"/>
        <v>0</v>
      </c>
      <c r="AB35" s="112">
        <f t="shared" si="0"/>
        <v>0</v>
      </c>
      <c r="AC35" s="101"/>
      <c r="AD35" s="101"/>
      <c r="AE35" s="101"/>
      <c r="AF35" s="101"/>
      <c r="AG35" s="101"/>
      <c r="AH35" s="101"/>
      <c r="AI35" s="101"/>
      <c r="AJ35" s="101"/>
      <c r="AK35" s="40"/>
      <c r="AL35" s="40"/>
      <c r="AM35" s="40"/>
    </row>
    <row r="36" spans="2:39" ht="0.75" customHeight="1" x14ac:dyDescent="0.25">
      <c r="B36" s="116"/>
      <c r="C36" s="111" t="s">
        <v>91</v>
      </c>
      <c r="D36" s="112">
        <f t="shared" ref="D36:AB36" si="1">COUNTIF(D9:D34,"C")*3</f>
        <v>0</v>
      </c>
      <c r="E36" s="112">
        <f t="shared" si="1"/>
        <v>0</v>
      </c>
      <c r="F36" s="112">
        <f t="shared" si="1"/>
        <v>0</v>
      </c>
      <c r="G36" s="112">
        <f t="shared" si="1"/>
        <v>0</v>
      </c>
      <c r="H36" s="112">
        <f t="shared" si="1"/>
        <v>0</v>
      </c>
      <c r="I36" s="112">
        <f t="shared" si="1"/>
        <v>0</v>
      </c>
      <c r="J36" s="112">
        <f t="shared" si="1"/>
        <v>0</v>
      </c>
      <c r="K36" s="112">
        <f t="shared" si="1"/>
        <v>0</v>
      </c>
      <c r="L36" s="112">
        <f t="shared" si="1"/>
        <v>0</v>
      </c>
      <c r="M36" s="112">
        <f t="shared" si="1"/>
        <v>0</v>
      </c>
      <c r="N36" s="112">
        <f t="shared" si="1"/>
        <v>0</v>
      </c>
      <c r="O36" s="112">
        <f t="shared" si="1"/>
        <v>0</v>
      </c>
      <c r="P36" s="112">
        <f t="shared" si="1"/>
        <v>0</v>
      </c>
      <c r="Q36" s="112">
        <f t="shared" si="1"/>
        <v>0</v>
      </c>
      <c r="R36" s="112">
        <f t="shared" si="1"/>
        <v>0</v>
      </c>
      <c r="S36" s="112">
        <f t="shared" si="1"/>
        <v>0</v>
      </c>
      <c r="T36" s="112">
        <f t="shared" si="1"/>
        <v>0</v>
      </c>
      <c r="U36" s="112">
        <f t="shared" si="1"/>
        <v>0</v>
      </c>
      <c r="V36" s="112">
        <f t="shared" si="1"/>
        <v>0</v>
      </c>
      <c r="W36" s="112">
        <f t="shared" si="1"/>
        <v>0</v>
      </c>
      <c r="X36" s="112">
        <f t="shared" si="1"/>
        <v>0</v>
      </c>
      <c r="Y36" s="112">
        <f t="shared" si="1"/>
        <v>0</v>
      </c>
      <c r="Z36" s="112">
        <f t="shared" si="1"/>
        <v>0</v>
      </c>
      <c r="AA36" s="112">
        <f t="shared" si="1"/>
        <v>0</v>
      </c>
      <c r="AB36" s="112">
        <f t="shared" si="1"/>
        <v>0</v>
      </c>
      <c r="AC36" s="101"/>
      <c r="AD36" s="101"/>
      <c r="AE36" s="101"/>
      <c r="AF36" s="101"/>
      <c r="AG36" s="101"/>
      <c r="AH36" s="101"/>
      <c r="AI36" s="101"/>
      <c r="AJ36" s="101"/>
      <c r="AK36" s="40"/>
      <c r="AL36" s="40"/>
      <c r="AM36" s="40"/>
    </row>
    <row r="37" spans="2:39" ht="0.75" customHeight="1" x14ac:dyDescent="0.25">
      <c r="B37" s="116"/>
      <c r="C37" s="111" t="s">
        <v>93</v>
      </c>
      <c r="D37" s="112">
        <f t="shared" ref="D37:AB37" si="2">COUNTIF(D9:D34,"EP")*2</f>
        <v>0</v>
      </c>
      <c r="E37" s="112">
        <f t="shared" si="2"/>
        <v>0</v>
      </c>
      <c r="F37" s="112">
        <f t="shared" si="2"/>
        <v>0</v>
      </c>
      <c r="G37" s="112">
        <f t="shared" si="2"/>
        <v>0</v>
      </c>
      <c r="H37" s="112">
        <f t="shared" si="2"/>
        <v>0</v>
      </c>
      <c r="I37" s="112">
        <f t="shared" si="2"/>
        <v>0</v>
      </c>
      <c r="J37" s="112">
        <f t="shared" si="2"/>
        <v>0</v>
      </c>
      <c r="K37" s="112">
        <f t="shared" si="2"/>
        <v>0</v>
      </c>
      <c r="L37" s="112">
        <f t="shared" si="2"/>
        <v>0</v>
      </c>
      <c r="M37" s="112">
        <f t="shared" si="2"/>
        <v>0</v>
      </c>
      <c r="N37" s="112">
        <f t="shared" si="2"/>
        <v>0</v>
      </c>
      <c r="O37" s="112">
        <f t="shared" si="2"/>
        <v>0</v>
      </c>
      <c r="P37" s="112">
        <f t="shared" si="2"/>
        <v>0</v>
      </c>
      <c r="Q37" s="112">
        <f t="shared" si="2"/>
        <v>0</v>
      </c>
      <c r="R37" s="112">
        <f t="shared" si="2"/>
        <v>0</v>
      </c>
      <c r="S37" s="112">
        <f t="shared" si="2"/>
        <v>0</v>
      </c>
      <c r="T37" s="112">
        <f t="shared" si="2"/>
        <v>0</v>
      </c>
      <c r="U37" s="112">
        <f t="shared" si="2"/>
        <v>0</v>
      </c>
      <c r="V37" s="112">
        <f t="shared" si="2"/>
        <v>0</v>
      </c>
      <c r="W37" s="112">
        <f t="shared" si="2"/>
        <v>0</v>
      </c>
      <c r="X37" s="112">
        <f t="shared" si="2"/>
        <v>0</v>
      </c>
      <c r="Y37" s="112">
        <f t="shared" si="2"/>
        <v>0</v>
      </c>
      <c r="Z37" s="112">
        <f t="shared" si="2"/>
        <v>0</v>
      </c>
      <c r="AA37" s="112">
        <f t="shared" si="2"/>
        <v>0</v>
      </c>
      <c r="AB37" s="112">
        <f t="shared" si="2"/>
        <v>0</v>
      </c>
      <c r="AC37" s="101"/>
      <c r="AD37" s="101"/>
      <c r="AE37" s="101"/>
      <c r="AF37" s="101"/>
      <c r="AG37" s="101"/>
      <c r="AH37" s="101"/>
      <c r="AI37" s="101"/>
      <c r="AJ37" s="101"/>
      <c r="AK37" s="40"/>
      <c r="AL37" s="40"/>
      <c r="AM37" s="40"/>
    </row>
    <row r="38" spans="2:39" ht="0.75" customHeight="1" x14ac:dyDescent="0.25">
      <c r="B38" s="116"/>
      <c r="C38" s="111" t="s">
        <v>94</v>
      </c>
      <c r="D38" s="112">
        <f t="shared" ref="D38:AB38" si="3">COUNTIF(D9:D34,"I")</f>
        <v>0</v>
      </c>
      <c r="E38" s="112">
        <f t="shared" si="3"/>
        <v>0</v>
      </c>
      <c r="F38" s="112">
        <f t="shared" si="3"/>
        <v>0</v>
      </c>
      <c r="G38" s="112">
        <f t="shared" si="3"/>
        <v>0</v>
      </c>
      <c r="H38" s="112">
        <f t="shared" si="3"/>
        <v>0</v>
      </c>
      <c r="I38" s="112">
        <f t="shared" si="3"/>
        <v>0</v>
      </c>
      <c r="J38" s="112">
        <f t="shared" si="3"/>
        <v>0</v>
      </c>
      <c r="K38" s="112">
        <f t="shared" si="3"/>
        <v>0</v>
      </c>
      <c r="L38" s="112">
        <f t="shared" si="3"/>
        <v>0</v>
      </c>
      <c r="M38" s="112">
        <f t="shared" si="3"/>
        <v>0</v>
      </c>
      <c r="N38" s="112">
        <f t="shared" si="3"/>
        <v>0</v>
      </c>
      <c r="O38" s="112">
        <f t="shared" si="3"/>
        <v>0</v>
      </c>
      <c r="P38" s="112">
        <f t="shared" si="3"/>
        <v>0</v>
      </c>
      <c r="Q38" s="112">
        <f t="shared" si="3"/>
        <v>0</v>
      </c>
      <c r="R38" s="112">
        <f t="shared" si="3"/>
        <v>0</v>
      </c>
      <c r="S38" s="112">
        <f t="shared" si="3"/>
        <v>0</v>
      </c>
      <c r="T38" s="112">
        <f t="shared" si="3"/>
        <v>0</v>
      </c>
      <c r="U38" s="112">
        <f t="shared" si="3"/>
        <v>0</v>
      </c>
      <c r="V38" s="112">
        <f t="shared" si="3"/>
        <v>0</v>
      </c>
      <c r="W38" s="112">
        <f t="shared" si="3"/>
        <v>0</v>
      </c>
      <c r="X38" s="112">
        <f t="shared" si="3"/>
        <v>0</v>
      </c>
      <c r="Y38" s="112">
        <f t="shared" si="3"/>
        <v>0</v>
      </c>
      <c r="Z38" s="112">
        <f t="shared" si="3"/>
        <v>0</v>
      </c>
      <c r="AA38" s="112">
        <f t="shared" si="3"/>
        <v>0</v>
      </c>
      <c r="AB38" s="112">
        <f t="shared" si="3"/>
        <v>0</v>
      </c>
      <c r="AC38" s="101"/>
      <c r="AD38" s="101"/>
      <c r="AE38" s="101"/>
      <c r="AF38" s="101"/>
      <c r="AG38" s="101"/>
      <c r="AH38" s="101"/>
      <c r="AI38" s="101"/>
      <c r="AJ38" s="101"/>
      <c r="AK38" s="40"/>
      <c r="AL38" s="40"/>
      <c r="AM38" s="40"/>
    </row>
    <row r="39" spans="2:39" ht="0.75" customHeight="1" x14ac:dyDescent="0.25">
      <c r="B39" s="116"/>
      <c r="C39" s="111" t="s">
        <v>100</v>
      </c>
      <c r="D39" s="112">
        <f>SUM(D35:D38)</f>
        <v>0</v>
      </c>
      <c r="E39" s="112">
        <f t="shared" ref="E39:AB39" si="4">SUM(E35:E38)</f>
        <v>0</v>
      </c>
      <c r="F39" s="112">
        <f t="shared" si="4"/>
        <v>0</v>
      </c>
      <c r="G39" s="112">
        <f t="shared" si="4"/>
        <v>0</v>
      </c>
      <c r="H39" s="112">
        <f t="shared" si="4"/>
        <v>0</v>
      </c>
      <c r="I39" s="112">
        <f t="shared" si="4"/>
        <v>0</v>
      </c>
      <c r="J39" s="112">
        <f t="shared" si="4"/>
        <v>0</v>
      </c>
      <c r="K39" s="112">
        <f t="shared" si="4"/>
        <v>0</v>
      </c>
      <c r="L39" s="112">
        <f t="shared" si="4"/>
        <v>0</v>
      </c>
      <c r="M39" s="112">
        <f t="shared" si="4"/>
        <v>0</v>
      </c>
      <c r="N39" s="112">
        <f t="shared" si="4"/>
        <v>0</v>
      </c>
      <c r="O39" s="112">
        <f t="shared" si="4"/>
        <v>0</v>
      </c>
      <c r="P39" s="112">
        <f t="shared" si="4"/>
        <v>0</v>
      </c>
      <c r="Q39" s="112">
        <f t="shared" si="4"/>
        <v>0</v>
      </c>
      <c r="R39" s="112">
        <f t="shared" si="4"/>
        <v>0</v>
      </c>
      <c r="S39" s="112">
        <f t="shared" si="4"/>
        <v>0</v>
      </c>
      <c r="T39" s="112">
        <f t="shared" si="4"/>
        <v>0</v>
      </c>
      <c r="U39" s="112">
        <f t="shared" si="4"/>
        <v>0</v>
      </c>
      <c r="V39" s="112">
        <f t="shared" si="4"/>
        <v>0</v>
      </c>
      <c r="W39" s="112">
        <f t="shared" si="4"/>
        <v>0</v>
      </c>
      <c r="X39" s="112">
        <f t="shared" si="4"/>
        <v>0</v>
      </c>
      <c r="Y39" s="112">
        <f t="shared" si="4"/>
        <v>0</v>
      </c>
      <c r="Z39" s="112">
        <f t="shared" si="4"/>
        <v>0</v>
      </c>
      <c r="AA39" s="112">
        <f t="shared" si="4"/>
        <v>0</v>
      </c>
      <c r="AB39" s="112">
        <f t="shared" si="4"/>
        <v>0</v>
      </c>
      <c r="AC39" s="101"/>
      <c r="AD39" s="101"/>
      <c r="AE39" s="101"/>
      <c r="AF39" s="101"/>
      <c r="AG39" s="101"/>
      <c r="AH39" s="101"/>
      <c r="AI39" s="101"/>
      <c r="AJ39" s="101"/>
      <c r="AK39" s="40"/>
      <c r="AL39" s="40"/>
      <c r="AM39" s="40"/>
    </row>
    <row r="40" spans="2:39" ht="20.25" customHeight="1" x14ac:dyDescent="0.25">
      <c r="B40" s="118" t="s">
        <v>101</v>
      </c>
      <c r="C40" s="11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10"/>
      <c r="Y40" s="110"/>
      <c r="Z40" s="110"/>
      <c r="AA40" s="110"/>
      <c r="AB40" s="110"/>
      <c r="AC40" s="101"/>
      <c r="AD40" s="101"/>
      <c r="AE40" s="101"/>
      <c r="AF40" s="101"/>
      <c r="AG40" s="101"/>
      <c r="AH40" s="101"/>
      <c r="AI40" s="101"/>
      <c r="AJ40" s="101"/>
      <c r="AK40" s="40"/>
      <c r="AL40" s="40"/>
      <c r="AM40" s="40"/>
    </row>
    <row r="41" spans="2:39" ht="20.25" customHeight="1" x14ac:dyDescent="0.25">
      <c r="B41" s="118" t="s">
        <v>101</v>
      </c>
      <c r="C41" s="11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10"/>
      <c r="Y41" s="110"/>
      <c r="Z41" s="110"/>
      <c r="AA41" s="110"/>
      <c r="AB41" s="110"/>
      <c r="AC41" s="101"/>
      <c r="AD41" s="101"/>
      <c r="AE41" s="101"/>
      <c r="AF41" s="101"/>
      <c r="AG41" s="101"/>
      <c r="AH41" s="101"/>
      <c r="AI41" s="101"/>
      <c r="AJ41" s="101"/>
      <c r="AK41" s="40"/>
      <c r="AL41" s="40"/>
      <c r="AM41" s="40"/>
    </row>
    <row r="42" spans="2:39" ht="20.25" customHeight="1" x14ac:dyDescent="0.25">
      <c r="B42" s="118" t="s">
        <v>101</v>
      </c>
      <c r="C42" s="11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10"/>
      <c r="Y42" s="110"/>
      <c r="Z42" s="110"/>
      <c r="AA42" s="110"/>
      <c r="AB42" s="110"/>
      <c r="AC42" s="101"/>
      <c r="AD42" s="101"/>
      <c r="AE42" s="101"/>
      <c r="AF42" s="101"/>
      <c r="AG42" s="101"/>
      <c r="AH42" s="101"/>
      <c r="AI42" s="101"/>
      <c r="AJ42" s="101"/>
      <c r="AK42" s="40"/>
      <c r="AL42" s="40"/>
      <c r="AM42" s="40"/>
    </row>
    <row r="43" spans="2:39" ht="20.25" customHeight="1" x14ac:dyDescent="0.25">
      <c r="B43" s="118" t="s">
        <v>101</v>
      </c>
      <c r="C43" s="11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10"/>
      <c r="Y43" s="110"/>
      <c r="Z43" s="110"/>
      <c r="AA43" s="110"/>
      <c r="AB43" s="110"/>
      <c r="AC43" s="101"/>
      <c r="AD43" s="101"/>
      <c r="AE43" s="101"/>
      <c r="AF43" s="101"/>
      <c r="AG43" s="101"/>
      <c r="AH43" s="101"/>
      <c r="AI43" s="101"/>
      <c r="AJ43" s="101"/>
      <c r="AK43" s="40"/>
      <c r="AL43" s="40"/>
      <c r="AM43" s="40"/>
    </row>
    <row r="44" spans="2:39" ht="28.5" customHeight="1" x14ac:dyDescent="0.25">
      <c r="B44" s="118" t="s">
        <v>101</v>
      </c>
      <c r="C44" s="11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10"/>
      <c r="Y44" s="110"/>
      <c r="Z44" s="110"/>
      <c r="AA44" s="110"/>
      <c r="AB44" s="110"/>
      <c r="AC44" s="101"/>
      <c r="AD44" s="101"/>
      <c r="AE44" s="101"/>
      <c r="AF44" s="101"/>
      <c r="AG44" s="101"/>
      <c r="AH44" s="101"/>
      <c r="AI44" s="101"/>
      <c r="AJ44" s="101"/>
      <c r="AK44" s="40"/>
      <c r="AL44" s="40"/>
      <c r="AM44" s="40"/>
    </row>
    <row r="45" spans="2:39" ht="28.5" customHeight="1" x14ac:dyDescent="0.25">
      <c r="B45" s="118" t="s">
        <v>101</v>
      </c>
      <c r="C45" s="11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10"/>
      <c r="Y45" s="110"/>
      <c r="Z45" s="110"/>
      <c r="AA45" s="110"/>
      <c r="AB45" s="110"/>
      <c r="AC45" s="101"/>
      <c r="AD45" s="101"/>
      <c r="AE45" s="101"/>
      <c r="AF45" s="101"/>
      <c r="AG45" s="101"/>
      <c r="AH45" s="101"/>
      <c r="AI45" s="101"/>
      <c r="AJ45" s="101"/>
      <c r="AK45" s="40"/>
      <c r="AL45" s="40"/>
      <c r="AM45" s="40"/>
    </row>
    <row r="46" spans="2:39" ht="28.5" customHeight="1" x14ac:dyDescent="0.25">
      <c r="B46" s="118" t="s">
        <v>101</v>
      </c>
      <c r="C46" s="132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10"/>
      <c r="Y46" s="110"/>
      <c r="Z46" s="110"/>
      <c r="AA46" s="110"/>
      <c r="AB46" s="110"/>
      <c r="AC46" s="101"/>
      <c r="AD46" s="101"/>
      <c r="AE46" s="101"/>
      <c r="AF46" s="101"/>
      <c r="AG46" s="101"/>
      <c r="AH46" s="101"/>
      <c r="AI46" s="101"/>
      <c r="AJ46" s="101"/>
      <c r="AK46" s="40"/>
      <c r="AL46" s="40"/>
      <c r="AM46" s="40"/>
    </row>
    <row r="47" spans="2:39" ht="20.25" customHeight="1" x14ac:dyDescent="0.25">
      <c r="B47" s="118" t="s">
        <v>101</v>
      </c>
      <c r="C47" s="132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10"/>
      <c r="Y47" s="110"/>
      <c r="Z47" s="110"/>
      <c r="AA47" s="110"/>
      <c r="AB47" s="110"/>
      <c r="AC47" s="101"/>
      <c r="AD47" s="101"/>
      <c r="AE47" s="101"/>
      <c r="AF47" s="101"/>
      <c r="AG47" s="101"/>
      <c r="AH47" s="101"/>
      <c r="AI47" s="101"/>
      <c r="AJ47" s="101"/>
      <c r="AK47" s="40"/>
      <c r="AL47" s="40"/>
      <c r="AM47" s="40"/>
    </row>
    <row r="48" spans="2:39" ht="1.5" hidden="1" customHeight="1" x14ac:dyDescent="0.25">
      <c r="B48" s="113"/>
      <c r="C48" s="111" t="s">
        <v>96</v>
      </c>
      <c r="D48" s="112">
        <f t="shared" ref="D48:AB48" si="5">COUNTIF(D40:D47,"D")*4</f>
        <v>0</v>
      </c>
      <c r="E48" s="112">
        <f t="shared" si="5"/>
        <v>0</v>
      </c>
      <c r="F48" s="112">
        <f t="shared" si="5"/>
        <v>0</v>
      </c>
      <c r="G48" s="112">
        <f t="shared" si="5"/>
        <v>0</v>
      </c>
      <c r="H48" s="112">
        <f t="shared" si="5"/>
        <v>0</v>
      </c>
      <c r="I48" s="112">
        <f t="shared" si="5"/>
        <v>0</v>
      </c>
      <c r="J48" s="112">
        <f t="shared" si="5"/>
        <v>0</v>
      </c>
      <c r="K48" s="112">
        <f t="shared" si="5"/>
        <v>0</v>
      </c>
      <c r="L48" s="112">
        <f t="shared" si="5"/>
        <v>0</v>
      </c>
      <c r="M48" s="112">
        <f t="shared" si="5"/>
        <v>0</v>
      </c>
      <c r="N48" s="112">
        <f t="shared" si="5"/>
        <v>0</v>
      </c>
      <c r="O48" s="112">
        <f t="shared" si="5"/>
        <v>0</v>
      </c>
      <c r="P48" s="112">
        <f t="shared" si="5"/>
        <v>0</v>
      </c>
      <c r="Q48" s="112">
        <f t="shared" si="5"/>
        <v>0</v>
      </c>
      <c r="R48" s="112">
        <f t="shared" si="5"/>
        <v>0</v>
      </c>
      <c r="S48" s="112">
        <f t="shared" si="5"/>
        <v>0</v>
      </c>
      <c r="T48" s="112">
        <f t="shared" si="5"/>
        <v>0</v>
      </c>
      <c r="U48" s="112">
        <f t="shared" si="5"/>
        <v>0</v>
      </c>
      <c r="V48" s="112">
        <f t="shared" si="5"/>
        <v>0</v>
      </c>
      <c r="W48" s="112">
        <f t="shared" si="5"/>
        <v>0</v>
      </c>
      <c r="X48" s="112">
        <f t="shared" si="5"/>
        <v>0</v>
      </c>
      <c r="Y48" s="112">
        <f t="shared" si="5"/>
        <v>0</v>
      </c>
      <c r="Z48" s="112">
        <f t="shared" si="5"/>
        <v>0</v>
      </c>
      <c r="AA48" s="112">
        <f t="shared" si="5"/>
        <v>0</v>
      </c>
      <c r="AB48" s="112">
        <f t="shared" si="5"/>
        <v>0</v>
      </c>
      <c r="AC48" s="101"/>
      <c r="AD48" s="101"/>
      <c r="AE48" s="101"/>
      <c r="AF48" s="101"/>
      <c r="AG48" s="101"/>
      <c r="AH48" s="101"/>
      <c r="AI48" s="101"/>
      <c r="AJ48" s="101"/>
      <c r="AK48" s="40"/>
      <c r="AL48" s="40"/>
      <c r="AM48" s="40"/>
    </row>
    <row r="49" spans="2:39" ht="1.5" hidden="1" customHeight="1" x14ac:dyDescent="0.25">
      <c r="B49" s="113"/>
      <c r="C49" s="111" t="s">
        <v>97</v>
      </c>
      <c r="D49" s="112">
        <f t="shared" ref="D49:AB49" si="6">COUNTIF(D40:D47,"C")*3</f>
        <v>0</v>
      </c>
      <c r="E49" s="112">
        <f t="shared" si="6"/>
        <v>0</v>
      </c>
      <c r="F49" s="112">
        <f t="shared" si="6"/>
        <v>0</v>
      </c>
      <c r="G49" s="112">
        <f t="shared" si="6"/>
        <v>0</v>
      </c>
      <c r="H49" s="112">
        <f t="shared" si="6"/>
        <v>0</v>
      </c>
      <c r="I49" s="112">
        <f t="shared" si="6"/>
        <v>0</v>
      </c>
      <c r="J49" s="112">
        <f t="shared" si="6"/>
        <v>0</v>
      </c>
      <c r="K49" s="112">
        <f t="shared" si="6"/>
        <v>0</v>
      </c>
      <c r="L49" s="112">
        <f t="shared" si="6"/>
        <v>0</v>
      </c>
      <c r="M49" s="112">
        <f t="shared" si="6"/>
        <v>0</v>
      </c>
      <c r="N49" s="112">
        <f t="shared" si="6"/>
        <v>0</v>
      </c>
      <c r="O49" s="112">
        <f t="shared" si="6"/>
        <v>0</v>
      </c>
      <c r="P49" s="112">
        <f t="shared" si="6"/>
        <v>0</v>
      </c>
      <c r="Q49" s="112">
        <f t="shared" si="6"/>
        <v>0</v>
      </c>
      <c r="R49" s="112">
        <f t="shared" si="6"/>
        <v>0</v>
      </c>
      <c r="S49" s="112">
        <f t="shared" si="6"/>
        <v>0</v>
      </c>
      <c r="T49" s="112">
        <f t="shared" si="6"/>
        <v>0</v>
      </c>
      <c r="U49" s="112">
        <f t="shared" si="6"/>
        <v>0</v>
      </c>
      <c r="V49" s="112">
        <f t="shared" si="6"/>
        <v>0</v>
      </c>
      <c r="W49" s="112">
        <f t="shared" si="6"/>
        <v>0</v>
      </c>
      <c r="X49" s="112">
        <f t="shared" si="6"/>
        <v>0</v>
      </c>
      <c r="Y49" s="112">
        <f t="shared" si="6"/>
        <v>0</v>
      </c>
      <c r="Z49" s="112">
        <f t="shared" si="6"/>
        <v>0</v>
      </c>
      <c r="AA49" s="112">
        <f t="shared" si="6"/>
        <v>0</v>
      </c>
      <c r="AB49" s="112">
        <f t="shared" si="6"/>
        <v>0</v>
      </c>
      <c r="AC49" s="101"/>
      <c r="AD49" s="101"/>
      <c r="AE49" s="101"/>
      <c r="AF49" s="101"/>
      <c r="AG49" s="101"/>
      <c r="AH49" s="101"/>
      <c r="AI49" s="101"/>
      <c r="AJ49" s="101"/>
      <c r="AK49" s="40"/>
      <c r="AL49" s="40"/>
      <c r="AM49" s="40"/>
    </row>
    <row r="50" spans="2:39" ht="1.5" hidden="1" customHeight="1" x14ac:dyDescent="0.25">
      <c r="B50" s="113"/>
      <c r="C50" s="111" t="s">
        <v>98</v>
      </c>
      <c r="D50" s="112">
        <f t="shared" ref="D50:AB50" si="7">COUNTIF(D40:D47,"EP")*2</f>
        <v>0</v>
      </c>
      <c r="E50" s="112">
        <f t="shared" si="7"/>
        <v>0</v>
      </c>
      <c r="F50" s="112">
        <f t="shared" si="7"/>
        <v>0</v>
      </c>
      <c r="G50" s="112">
        <f t="shared" si="7"/>
        <v>0</v>
      </c>
      <c r="H50" s="112">
        <f t="shared" si="7"/>
        <v>0</v>
      </c>
      <c r="I50" s="112">
        <f t="shared" si="7"/>
        <v>0</v>
      </c>
      <c r="J50" s="112">
        <f t="shared" si="7"/>
        <v>0</v>
      </c>
      <c r="K50" s="112">
        <f t="shared" si="7"/>
        <v>0</v>
      </c>
      <c r="L50" s="112">
        <f t="shared" si="7"/>
        <v>0</v>
      </c>
      <c r="M50" s="112">
        <f t="shared" si="7"/>
        <v>0</v>
      </c>
      <c r="N50" s="112">
        <f t="shared" si="7"/>
        <v>0</v>
      </c>
      <c r="O50" s="112">
        <f t="shared" si="7"/>
        <v>0</v>
      </c>
      <c r="P50" s="112">
        <f t="shared" si="7"/>
        <v>0</v>
      </c>
      <c r="Q50" s="112">
        <f t="shared" si="7"/>
        <v>0</v>
      </c>
      <c r="R50" s="112">
        <f t="shared" si="7"/>
        <v>0</v>
      </c>
      <c r="S50" s="112">
        <f t="shared" si="7"/>
        <v>0</v>
      </c>
      <c r="T50" s="112">
        <f t="shared" si="7"/>
        <v>0</v>
      </c>
      <c r="U50" s="112">
        <f t="shared" si="7"/>
        <v>0</v>
      </c>
      <c r="V50" s="112">
        <f t="shared" si="7"/>
        <v>0</v>
      </c>
      <c r="W50" s="112">
        <f t="shared" si="7"/>
        <v>0</v>
      </c>
      <c r="X50" s="112">
        <f t="shared" si="7"/>
        <v>0</v>
      </c>
      <c r="Y50" s="112">
        <f t="shared" si="7"/>
        <v>0</v>
      </c>
      <c r="Z50" s="112">
        <f t="shared" si="7"/>
        <v>0</v>
      </c>
      <c r="AA50" s="112">
        <f t="shared" si="7"/>
        <v>0</v>
      </c>
      <c r="AB50" s="112">
        <f t="shared" si="7"/>
        <v>0</v>
      </c>
      <c r="AC50" s="101"/>
      <c r="AD50" s="101"/>
      <c r="AE50" s="101"/>
      <c r="AF50" s="101"/>
      <c r="AG50" s="101"/>
      <c r="AH50" s="101"/>
      <c r="AI50" s="101"/>
      <c r="AJ50" s="101"/>
      <c r="AK50" s="40"/>
      <c r="AL50" s="40"/>
      <c r="AM50" s="40"/>
    </row>
    <row r="51" spans="2:39" ht="1.5" hidden="1" customHeight="1" x14ac:dyDescent="0.25">
      <c r="B51" s="114"/>
      <c r="C51" s="111" t="s">
        <v>99</v>
      </c>
      <c r="D51" s="112">
        <f t="shared" ref="D51:AB51" si="8">COUNTIF(D40:D47,"I")</f>
        <v>0</v>
      </c>
      <c r="E51" s="112">
        <f t="shared" si="8"/>
        <v>0</v>
      </c>
      <c r="F51" s="112">
        <f t="shared" si="8"/>
        <v>0</v>
      </c>
      <c r="G51" s="112">
        <f t="shared" si="8"/>
        <v>0</v>
      </c>
      <c r="H51" s="112">
        <f t="shared" si="8"/>
        <v>0</v>
      </c>
      <c r="I51" s="112">
        <f t="shared" si="8"/>
        <v>0</v>
      </c>
      <c r="J51" s="112">
        <f t="shared" si="8"/>
        <v>0</v>
      </c>
      <c r="K51" s="112">
        <f t="shared" si="8"/>
        <v>0</v>
      </c>
      <c r="L51" s="112">
        <f t="shared" si="8"/>
        <v>0</v>
      </c>
      <c r="M51" s="112">
        <f t="shared" si="8"/>
        <v>0</v>
      </c>
      <c r="N51" s="112">
        <f t="shared" si="8"/>
        <v>0</v>
      </c>
      <c r="O51" s="112">
        <f t="shared" si="8"/>
        <v>0</v>
      </c>
      <c r="P51" s="112">
        <f t="shared" si="8"/>
        <v>0</v>
      </c>
      <c r="Q51" s="112">
        <f t="shared" si="8"/>
        <v>0</v>
      </c>
      <c r="R51" s="112">
        <f t="shared" si="8"/>
        <v>0</v>
      </c>
      <c r="S51" s="112">
        <f t="shared" si="8"/>
        <v>0</v>
      </c>
      <c r="T51" s="112">
        <f t="shared" si="8"/>
        <v>0</v>
      </c>
      <c r="U51" s="112">
        <f t="shared" si="8"/>
        <v>0</v>
      </c>
      <c r="V51" s="112">
        <f t="shared" si="8"/>
        <v>0</v>
      </c>
      <c r="W51" s="112">
        <f t="shared" si="8"/>
        <v>0</v>
      </c>
      <c r="X51" s="112">
        <f t="shared" si="8"/>
        <v>0</v>
      </c>
      <c r="Y51" s="112">
        <f t="shared" si="8"/>
        <v>0</v>
      </c>
      <c r="Z51" s="112">
        <f t="shared" si="8"/>
        <v>0</v>
      </c>
      <c r="AA51" s="112">
        <f t="shared" si="8"/>
        <v>0</v>
      </c>
      <c r="AB51" s="112">
        <f t="shared" si="8"/>
        <v>0</v>
      </c>
      <c r="AC51" s="101"/>
      <c r="AD51" s="101"/>
      <c r="AE51" s="101"/>
      <c r="AF51" s="101"/>
      <c r="AG51" s="101"/>
      <c r="AH51" s="101"/>
      <c r="AI51" s="101"/>
      <c r="AJ51" s="101"/>
      <c r="AK51" s="40"/>
      <c r="AL51" s="40"/>
      <c r="AM51" s="40"/>
    </row>
    <row r="52" spans="2:39" ht="1.5" hidden="1" customHeight="1" x14ac:dyDescent="0.25">
      <c r="B52" s="114"/>
      <c r="C52" s="111" t="s">
        <v>95</v>
      </c>
      <c r="D52" s="112">
        <f>SUM(D48:D51)</f>
        <v>0</v>
      </c>
      <c r="E52" s="112">
        <f t="shared" ref="E52:AB52" si="9">SUM(E48:E51)</f>
        <v>0</v>
      </c>
      <c r="F52" s="112">
        <f t="shared" si="9"/>
        <v>0</v>
      </c>
      <c r="G52" s="112">
        <f t="shared" si="9"/>
        <v>0</v>
      </c>
      <c r="H52" s="112">
        <f t="shared" si="9"/>
        <v>0</v>
      </c>
      <c r="I52" s="112">
        <f t="shared" si="9"/>
        <v>0</v>
      </c>
      <c r="J52" s="112">
        <f t="shared" si="9"/>
        <v>0</v>
      </c>
      <c r="K52" s="112">
        <f t="shared" si="9"/>
        <v>0</v>
      </c>
      <c r="L52" s="112">
        <f t="shared" si="9"/>
        <v>0</v>
      </c>
      <c r="M52" s="112">
        <f t="shared" si="9"/>
        <v>0</v>
      </c>
      <c r="N52" s="112">
        <f t="shared" si="9"/>
        <v>0</v>
      </c>
      <c r="O52" s="112">
        <f t="shared" si="9"/>
        <v>0</v>
      </c>
      <c r="P52" s="112">
        <f t="shared" si="9"/>
        <v>0</v>
      </c>
      <c r="Q52" s="112">
        <f t="shared" si="9"/>
        <v>0</v>
      </c>
      <c r="R52" s="112">
        <f t="shared" si="9"/>
        <v>0</v>
      </c>
      <c r="S52" s="112">
        <f t="shared" si="9"/>
        <v>0</v>
      </c>
      <c r="T52" s="112">
        <f t="shared" si="9"/>
        <v>0</v>
      </c>
      <c r="U52" s="112">
        <f t="shared" si="9"/>
        <v>0</v>
      </c>
      <c r="V52" s="112">
        <f t="shared" si="9"/>
        <v>0</v>
      </c>
      <c r="W52" s="112">
        <f t="shared" si="9"/>
        <v>0</v>
      </c>
      <c r="X52" s="112">
        <f t="shared" si="9"/>
        <v>0</v>
      </c>
      <c r="Y52" s="112">
        <f t="shared" si="9"/>
        <v>0</v>
      </c>
      <c r="Z52" s="112">
        <f t="shared" si="9"/>
        <v>0</v>
      </c>
      <c r="AA52" s="112">
        <f t="shared" si="9"/>
        <v>0</v>
      </c>
      <c r="AB52" s="112">
        <f t="shared" si="9"/>
        <v>0</v>
      </c>
      <c r="AC52" s="101"/>
      <c r="AD52" s="101"/>
      <c r="AE52" s="101"/>
      <c r="AF52" s="101"/>
      <c r="AG52" s="101"/>
      <c r="AH52" s="101"/>
      <c r="AI52" s="101"/>
      <c r="AJ52" s="101"/>
      <c r="AK52" s="40"/>
      <c r="AL52" s="40"/>
      <c r="AM52" s="40"/>
    </row>
    <row r="53" spans="2:39" ht="20.25" customHeight="1" x14ac:dyDescent="0.25">
      <c r="B53" s="105"/>
      <c r="C53" s="119" t="s">
        <v>105</v>
      </c>
      <c r="D53" s="121">
        <f>D39*(D62/10)/(D59*4)</f>
        <v>0</v>
      </c>
      <c r="E53" s="121">
        <f>E39*(D62/10)/(D59*4)</f>
        <v>0</v>
      </c>
      <c r="F53" s="121">
        <f>F39*(D62/10)/(D59*4)</f>
        <v>0</v>
      </c>
      <c r="G53" s="121">
        <f>G39*(D62/10)/(D59*4)</f>
        <v>0</v>
      </c>
      <c r="H53" s="121">
        <f>H39*(D62/10)/(D59*4)</f>
        <v>0</v>
      </c>
      <c r="I53" s="121">
        <f>I39*(D62/10)/(D59*4)</f>
        <v>0</v>
      </c>
      <c r="J53" s="121">
        <f>J39*(D62/10)/(D59*4)</f>
        <v>0</v>
      </c>
      <c r="K53" s="121">
        <f>K39*(D62/10)/(D59*4)</f>
        <v>0</v>
      </c>
      <c r="L53" s="121">
        <f>L39*(D62/10)/(D59*4)</f>
        <v>0</v>
      </c>
      <c r="M53" s="121">
        <f>M39*(D62/10)/(D59*4)</f>
        <v>0</v>
      </c>
      <c r="N53" s="121">
        <f>N39*(D62/10)/(D59*4)</f>
        <v>0</v>
      </c>
      <c r="O53" s="121">
        <f>O39*(D62/10)/(D59*4)</f>
        <v>0</v>
      </c>
      <c r="P53" s="121">
        <f>P39*(D62/10)/(D59*4)</f>
        <v>0</v>
      </c>
      <c r="Q53" s="121">
        <f>Q39*(D62/10)/(D59*4)</f>
        <v>0</v>
      </c>
      <c r="R53" s="121">
        <f>R39*(D62/10)/(D59*4)</f>
        <v>0</v>
      </c>
      <c r="S53" s="121">
        <f>S39*(D62/10)/(D59*4)</f>
        <v>0</v>
      </c>
      <c r="T53" s="121">
        <f>T39*(D62/10)/(D59*4)</f>
        <v>0</v>
      </c>
      <c r="U53" s="121">
        <f>U39*(D62/10)/(D59*4)</f>
        <v>0</v>
      </c>
      <c r="V53" s="121">
        <f>V39*(D62/10)/(D59*4)</f>
        <v>0</v>
      </c>
      <c r="W53" s="121">
        <f>W39*(D62/10)/(D59*4)</f>
        <v>0</v>
      </c>
      <c r="X53" s="121">
        <f>X39*(D62/10)/(D59*4)</f>
        <v>0</v>
      </c>
      <c r="Y53" s="121">
        <f>Y39*(D62/10)/(D59*4)</f>
        <v>0</v>
      </c>
      <c r="Z53" s="121">
        <f>Z39*(D62/10)/(D59*4)</f>
        <v>0</v>
      </c>
      <c r="AA53" s="121">
        <f>AA39*(D62/10)/(D59*4)</f>
        <v>0</v>
      </c>
      <c r="AB53" s="121">
        <f>AB39*(D62/10)/(D59*4)</f>
        <v>0</v>
      </c>
      <c r="AC53" s="101"/>
      <c r="AD53" s="101"/>
      <c r="AE53" s="101"/>
      <c r="AF53" s="101"/>
      <c r="AG53" s="101"/>
      <c r="AH53" s="101"/>
      <c r="AI53" s="101"/>
      <c r="AJ53" s="101"/>
      <c r="AK53" s="40"/>
      <c r="AL53" s="40"/>
      <c r="AM53" s="40"/>
    </row>
    <row r="54" spans="2:39" ht="20.25" customHeight="1" x14ac:dyDescent="0.25">
      <c r="B54" s="29"/>
      <c r="C54" s="120" t="s">
        <v>106</v>
      </c>
      <c r="D54" s="121">
        <f>D52*(D63/10)/(D60*4)</f>
        <v>0</v>
      </c>
      <c r="E54" s="121">
        <f>E52*(D63/10)/(D60*4)</f>
        <v>0</v>
      </c>
      <c r="F54" s="121">
        <f>F52*(D63/10)/(D60*4)</f>
        <v>0</v>
      </c>
      <c r="G54" s="121">
        <f>G52*(D63/10)/(D60*4)</f>
        <v>0</v>
      </c>
      <c r="H54" s="121">
        <f>H52*(D63/10)/(D60*4)</f>
        <v>0</v>
      </c>
      <c r="I54" s="121">
        <f>I52*(D63/10)/(D60*4)</f>
        <v>0</v>
      </c>
      <c r="J54" s="121">
        <f>J52*(D63/10)/(D60*4)</f>
        <v>0</v>
      </c>
      <c r="K54" s="121">
        <f>K52*(D63/10)/(D60*4)</f>
        <v>0</v>
      </c>
      <c r="L54" s="121">
        <f>L52*(D63/10)/(D60*4)</f>
        <v>0</v>
      </c>
      <c r="M54" s="121">
        <f>M52*(D63/10)/(D60*4)</f>
        <v>0</v>
      </c>
      <c r="N54" s="121">
        <f>N52*(D63/10)/(D60*4)</f>
        <v>0</v>
      </c>
      <c r="O54" s="121">
        <f>O52*(D63/10)/(D60*4)</f>
        <v>0</v>
      </c>
      <c r="P54" s="121">
        <f>P52*(D63/10)/(D60*4)</f>
        <v>0</v>
      </c>
      <c r="Q54" s="121">
        <f>Q52*(D63/10)/(D60*4)</f>
        <v>0</v>
      </c>
      <c r="R54" s="121">
        <f>R52*(D63/10)/(D60*4)</f>
        <v>0</v>
      </c>
      <c r="S54" s="121">
        <f>S52*(D63/10)/(D60*4)</f>
        <v>0</v>
      </c>
      <c r="T54" s="121">
        <f>T52*(D63/10)/(D60*4)</f>
        <v>0</v>
      </c>
      <c r="U54" s="121">
        <f>U52*(D63/10)/(D60*4)</f>
        <v>0</v>
      </c>
      <c r="V54" s="121">
        <f>V52*(D63/10)/(D60*4)</f>
        <v>0</v>
      </c>
      <c r="W54" s="121">
        <f>W52*(D63/10)/(D60*4)</f>
        <v>0</v>
      </c>
      <c r="X54" s="121">
        <f>X52*(D63/10)/(D60*4)</f>
        <v>0</v>
      </c>
      <c r="Y54" s="121">
        <f>Y52*(D63/10)/(D60*4)</f>
        <v>0</v>
      </c>
      <c r="Z54" s="121">
        <f>Z52*(D63/10)/(D60*4)</f>
        <v>0</v>
      </c>
      <c r="AA54" s="121">
        <f>AA52*(D63/10)/(D60*4)</f>
        <v>0</v>
      </c>
      <c r="AB54" s="121">
        <f>AB52*(D63/10)/(D60*4)</f>
        <v>0</v>
      </c>
      <c r="AC54" s="101"/>
      <c r="AD54" s="101"/>
      <c r="AE54" s="101"/>
      <c r="AF54" s="101"/>
      <c r="AG54" s="101"/>
      <c r="AH54" s="101"/>
      <c r="AI54" s="101"/>
      <c r="AJ54" s="101"/>
      <c r="AK54" s="40"/>
      <c r="AL54" s="40"/>
      <c r="AM54" s="40"/>
    </row>
    <row r="55" spans="2:39" ht="20.25" customHeight="1" x14ac:dyDescent="0.25">
      <c r="B55" s="29"/>
      <c r="C55" s="130" t="s">
        <v>109</v>
      </c>
      <c r="D55" s="121">
        <f>SUM(D53:D54)</f>
        <v>0</v>
      </c>
      <c r="E55" s="121">
        <f t="shared" ref="E55:AB55" si="10">SUM(E53:E54)</f>
        <v>0</v>
      </c>
      <c r="F55" s="121">
        <f t="shared" si="10"/>
        <v>0</v>
      </c>
      <c r="G55" s="121">
        <f t="shared" si="10"/>
        <v>0</v>
      </c>
      <c r="H55" s="121">
        <f t="shared" si="10"/>
        <v>0</v>
      </c>
      <c r="I55" s="121">
        <f t="shared" si="10"/>
        <v>0</v>
      </c>
      <c r="J55" s="121">
        <f t="shared" si="10"/>
        <v>0</v>
      </c>
      <c r="K55" s="121">
        <f t="shared" si="10"/>
        <v>0</v>
      </c>
      <c r="L55" s="121">
        <f t="shared" si="10"/>
        <v>0</v>
      </c>
      <c r="M55" s="121">
        <f t="shared" si="10"/>
        <v>0</v>
      </c>
      <c r="N55" s="121">
        <f t="shared" si="10"/>
        <v>0</v>
      </c>
      <c r="O55" s="121">
        <f t="shared" si="10"/>
        <v>0</v>
      </c>
      <c r="P55" s="121">
        <f t="shared" si="10"/>
        <v>0</v>
      </c>
      <c r="Q55" s="121">
        <f t="shared" si="10"/>
        <v>0</v>
      </c>
      <c r="R55" s="121">
        <f t="shared" si="10"/>
        <v>0</v>
      </c>
      <c r="S55" s="121">
        <f t="shared" si="10"/>
        <v>0</v>
      </c>
      <c r="T55" s="121">
        <f t="shared" si="10"/>
        <v>0</v>
      </c>
      <c r="U55" s="121">
        <f t="shared" si="10"/>
        <v>0</v>
      </c>
      <c r="V55" s="121">
        <f t="shared" si="10"/>
        <v>0</v>
      </c>
      <c r="W55" s="121">
        <f t="shared" si="10"/>
        <v>0</v>
      </c>
      <c r="X55" s="121">
        <f t="shared" si="10"/>
        <v>0</v>
      </c>
      <c r="Y55" s="121">
        <f t="shared" si="10"/>
        <v>0</v>
      </c>
      <c r="Z55" s="121">
        <f t="shared" si="10"/>
        <v>0</v>
      </c>
      <c r="AA55" s="121">
        <f t="shared" si="10"/>
        <v>0</v>
      </c>
      <c r="AB55" s="121">
        <f t="shared" si="10"/>
        <v>0</v>
      </c>
      <c r="AC55" s="101"/>
      <c r="AD55" s="101"/>
      <c r="AE55" s="101"/>
      <c r="AF55" s="101"/>
      <c r="AG55" s="101"/>
      <c r="AH55" s="101"/>
      <c r="AI55" s="101"/>
      <c r="AJ55" s="101"/>
      <c r="AK55" s="40"/>
      <c r="AL55" s="40"/>
      <c r="AM55" s="40"/>
    </row>
    <row r="56" spans="2:39" ht="20.25" customHeight="1" x14ac:dyDescent="0.25">
      <c r="B56" s="29"/>
      <c r="C56" s="129" t="s">
        <v>47</v>
      </c>
      <c r="D56" s="122" t="str">
        <f>IF(D55&lt;4.5,"IN",IF(D55&lt;5.5,"SU",IF(D55&lt;6.5,"BI",IF(D55&lt;8.5,"NT",IF(D55&gt;=8.51,"SB")))))</f>
        <v>IN</v>
      </c>
      <c r="E56" s="122" t="str">
        <f t="shared" ref="E56:AB56" si="11">IF(E55&lt;4.5,"IN",IF(E55&lt;5.5,"SU",IF(E55&lt;6.5,"BI",IF(E55&lt;8.5,"NT",IF(E55&gt;=8.51,"SB")))))</f>
        <v>IN</v>
      </c>
      <c r="F56" s="122" t="str">
        <f t="shared" si="11"/>
        <v>IN</v>
      </c>
      <c r="G56" s="122" t="str">
        <f t="shared" si="11"/>
        <v>IN</v>
      </c>
      <c r="H56" s="122" t="str">
        <f t="shared" si="11"/>
        <v>IN</v>
      </c>
      <c r="I56" s="122" t="str">
        <f t="shared" si="11"/>
        <v>IN</v>
      </c>
      <c r="J56" s="122" t="str">
        <f t="shared" si="11"/>
        <v>IN</v>
      </c>
      <c r="K56" s="122" t="str">
        <f t="shared" si="11"/>
        <v>IN</v>
      </c>
      <c r="L56" s="122" t="str">
        <f t="shared" si="11"/>
        <v>IN</v>
      </c>
      <c r="M56" s="122" t="str">
        <f t="shared" si="11"/>
        <v>IN</v>
      </c>
      <c r="N56" s="122" t="str">
        <f t="shared" si="11"/>
        <v>IN</v>
      </c>
      <c r="O56" s="122" t="str">
        <f t="shared" si="11"/>
        <v>IN</v>
      </c>
      <c r="P56" s="122" t="str">
        <f t="shared" si="11"/>
        <v>IN</v>
      </c>
      <c r="Q56" s="122" t="str">
        <f t="shared" si="11"/>
        <v>IN</v>
      </c>
      <c r="R56" s="122" t="str">
        <f t="shared" si="11"/>
        <v>IN</v>
      </c>
      <c r="S56" s="122" t="str">
        <f t="shared" si="11"/>
        <v>IN</v>
      </c>
      <c r="T56" s="122" t="str">
        <f t="shared" si="11"/>
        <v>IN</v>
      </c>
      <c r="U56" s="122" t="str">
        <f t="shared" si="11"/>
        <v>IN</v>
      </c>
      <c r="V56" s="122" t="str">
        <f t="shared" si="11"/>
        <v>IN</v>
      </c>
      <c r="W56" s="122" t="str">
        <f t="shared" si="11"/>
        <v>IN</v>
      </c>
      <c r="X56" s="122" t="str">
        <f t="shared" si="11"/>
        <v>IN</v>
      </c>
      <c r="Y56" s="122" t="str">
        <f t="shared" si="11"/>
        <v>IN</v>
      </c>
      <c r="Z56" s="122" t="str">
        <f t="shared" si="11"/>
        <v>IN</v>
      </c>
      <c r="AA56" s="122" t="str">
        <f t="shared" si="11"/>
        <v>IN</v>
      </c>
      <c r="AB56" s="122" t="str">
        <f t="shared" si="11"/>
        <v>IN</v>
      </c>
      <c r="AC56" s="101"/>
      <c r="AD56" s="101"/>
      <c r="AE56" s="101"/>
      <c r="AF56" s="101"/>
      <c r="AG56" s="101"/>
      <c r="AH56" s="101"/>
      <c r="AI56" s="101"/>
      <c r="AJ56" s="101"/>
      <c r="AK56" s="40"/>
      <c r="AL56" s="40"/>
      <c r="AM56" s="40"/>
    </row>
    <row r="57" spans="2:39" ht="20.25" customHeight="1" x14ac:dyDescent="0.25">
      <c r="B57" s="24"/>
      <c r="C57" s="128" t="s">
        <v>141</v>
      </c>
      <c r="D57" s="24">
        <f>SUM(D55:X55)/21</f>
        <v>0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225"/>
      <c r="AK57" s="225"/>
      <c r="AL57" s="102"/>
      <c r="AM57" s="40"/>
    </row>
    <row r="58" spans="2:39" ht="15.75" thickBot="1" x14ac:dyDescent="0.3"/>
    <row r="59" spans="2:39" x14ac:dyDescent="0.25">
      <c r="C59" s="135" t="s">
        <v>162</v>
      </c>
      <c r="D59" s="136">
        <f>COUNTIF(B9:B56,"NE")</f>
        <v>26</v>
      </c>
    </row>
    <row r="60" spans="2:39" ht="15.75" thickBot="1" x14ac:dyDescent="0.3">
      <c r="C60" s="137" t="s">
        <v>163</v>
      </c>
      <c r="D60" s="138">
        <f>COUNTIF(B9:B56,"E")</f>
        <v>8</v>
      </c>
    </row>
    <row r="61" spans="2:39" ht="15.75" thickBot="1" x14ac:dyDescent="0.3"/>
    <row r="62" spans="2:39" x14ac:dyDescent="0.25">
      <c r="C62" s="135" t="s">
        <v>107</v>
      </c>
      <c r="D62" s="136">
        <f>100-D63</f>
        <v>50</v>
      </c>
    </row>
    <row r="63" spans="2:39" ht="15.75" thickBot="1" x14ac:dyDescent="0.3">
      <c r="C63" s="137" t="s">
        <v>108</v>
      </c>
      <c r="D63" s="138">
        <v>50</v>
      </c>
    </row>
  </sheetData>
  <mergeCells count="3">
    <mergeCell ref="AJ57:AK57"/>
    <mergeCell ref="E2:K2"/>
    <mergeCell ref="E4:K4"/>
  </mergeCells>
  <conditionalFormatting sqref="AM9:AM57">
    <cfRule type="cellIs" dxfId="29" priority="6" operator="equal">
      <formula>"SB"</formula>
    </cfRule>
    <cfRule type="cellIs" dxfId="28" priority="7" operator="equal">
      <formula>"NT"</formula>
    </cfRule>
    <cfRule type="cellIs" dxfId="27" priority="8" operator="equal">
      <formula>"BI"</formula>
    </cfRule>
    <cfRule type="cellIs" dxfId="26" priority="9" operator="equal">
      <formula>"IN"</formula>
    </cfRule>
    <cfRule type="cellIs" dxfId="25" priority="10" operator="equal">
      <formula>"SU"</formula>
    </cfRule>
  </conditionalFormatting>
  <conditionalFormatting sqref="D56:AB56">
    <cfRule type="cellIs" dxfId="24" priority="1" operator="equal">
      <formula>"SU"</formula>
    </cfRule>
    <cfRule type="cellIs" dxfId="23" priority="2" operator="equal">
      <formula>"IN"</formula>
    </cfRule>
    <cfRule type="cellIs" dxfId="22" priority="3" operator="equal">
      <formula>"BI"</formula>
    </cfRule>
    <cfRule type="cellIs" dxfId="21" priority="4" operator="equal">
      <formula>"NT"</formula>
    </cfRule>
    <cfRule type="cellIs" dxfId="20" priority="5" operator="equal">
      <formula>"SB"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DATOS!$J$54:$J$57</xm:f>
          </x14:formula1>
          <xm:sqref>C6</xm:sqref>
        </x14:dataValidation>
        <x14:dataValidation type="list" allowBlank="1" showInputMessage="1" showErrorMessage="1">
          <x14:formula1>
            <xm:f>DATOS!$J$37:$J$50</xm:f>
          </x14:formula1>
          <xm:sqref>C4</xm:sqref>
        </x14:dataValidation>
        <x14:dataValidation type="list" allowBlank="1" showInputMessage="1" showErrorMessage="1">
          <x14:formula1>
            <xm:f>DATOS!$J$14:$J$34</xm:f>
          </x14:formula1>
          <xm:sqref>C2</xm:sqref>
        </x14:dataValidation>
        <x14:dataValidation type="list" allowBlank="1" showInputMessage="1" showErrorMessage="1">
          <x14:formula1>
            <xm:f>DATOS!$C$36:$C$39</xm:f>
          </x14:formula1>
          <xm:sqref>D9:AB34 D40:W47</xm:sqref>
        </x14:dataValidation>
        <x14:dataValidation type="list" allowBlank="1" showInputMessage="1" showErrorMessage="1">
          <x14:formula1>
            <xm:f>DATOS!$D$43:$D$46</xm:f>
          </x14:formula1>
          <xm:sqref>X40:X42 Z40:AB42 AC9:AI42</xm:sqref>
        </x14:dataValidation>
        <x14:dataValidation type="list" allowBlank="1" showInputMessage="1" showErrorMessage="1">
          <x14:formula1>
            <xm:f>DATOS!$D$36:$D$39</xm:f>
          </x14:formula1>
          <xm:sqref>Y40:Y42 AJ9:AJ42</xm:sqref>
        </x14:dataValidation>
        <x14:dataValidation type="list" allowBlank="1" showInputMessage="1" showErrorMessage="1">
          <x14:formula1>
            <xm:f>DATOS!$C$5:$C$6</xm:f>
          </x14:formula1>
          <xm:sqref>B9:B56</xm:sqref>
        </x14:dataValidation>
        <x14:dataValidation type="list" allowBlank="1" showInputMessage="1" showErrorMessage="1">
          <x14:formula1>
            <xm:f>DATOS!$J$60:$J$63</xm:f>
          </x14:formula1>
          <xm:sqref>E2:K2</xm:sqref>
        </x14:dataValidation>
        <x14:dataValidation type="list" allowBlank="1" showInputMessage="1" showErrorMessage="1">
          <x14:formula1>
            <xm:f>DATOS!$J$66:$J$71</xm:f>
          </x14:formula1>
          <xm:sqref>E4:K4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P51"/>
  <sheetViews>
    <sheetView showGridLines="0" zoomScaleNormal="10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1" customWidth="1"/>
    <col min="2" max="2" width="3.85546875" customWidth="1"/>
    <col min="3" max="3" width="71.28515625" customWidth="1"/>
    <col min="4" max="28" width="3.7109375" customWidth="1"/>
    <col min="29" max="31" width="6.140625" customWidth="1"/>
    <col min="32" max="34" width="4.5703125" customWidth="1"/>
    <col min="35" max="35" width="6.85546875" customWidth="1"/>
    <col min="36" max="36" width="6.42578125" customWidth="1"/>
    <col min="37" max="37" width="5.28515625" customWidth="1"/>
    <col min="38" max="38" width="4.85546875" customWidth="1"/>
    <col min="39" max="39" width="4.7109375" customWidth="1"/>
  </cols>
  <sheetData>
    <row r="1" spans="2:42" ht="4.5" customHeight="1" thickBot="1" x14ac:dyDescent="0.3"/>
    <row r="2" spans="2:42" ht="15.75" thickBot="1" x14ac:dyDescent="0.3">
      <c r="C2" s="125"/>
      <c r="E2" s="226"/>
      <c r="F2" s="227"/>
      <c r="G2" s="227"/>
      <c r="H2" s="227"/>
      <c r="I2" s="227"/>
      <c r="J2" s="227"/>
      <c r="K2" s="228"/>
    </row>
    <row r="3" spans="2:42" ht="4.5" customHeight="1" thickBot="1" x14ac:dyDescent="0.3"/>
    <row r="4" spans="2:42" ht="15.75" thickBot="1" x14ac:dyDescent="0.3">
      <c r="C4" s="126"/>
      <c r="E4" s="226"/>
      <c r="F4" s="227"/>
      <c r="G4" s="227"/>
      <c r="H4" s="227"/>
      <c r="I4" s="227"/>
      <c r="J4" s="227"/>
      <c r="K4" s="228"/>
    </row>
    <row r="5" spans="2:42" ht="3.75" customHeight="1" thickBot="1" x14ac:dyDescent="0.3"/>
    <row r="6" spans="2:42" ht="15.75" customHeight="1" thickBot="1" x14ac:dyDescent="0.3">
      <c r="C6" s="126"/>
    </row>
    <row r="7" spans="2:42" ht="4.5" customHeight="1" x14ac:dyDescent="0.25"/>
    <row r="8" spans="2:42" ht="145.5" customHeight="1" x14ac:dyDescent="0.25">
      <c r="C8" s="28" t="s">
        <v>110</v>
      </c>
      <c r="D8" s="94">
        <f>DATOS!G14</f>
        <v>0</v>
      </c>
      <c r="E8" s="94">
        <f>DATOS!G15</f>
        <v>0</v>
      </c>
      <c r="F8" s="94">
        <f>DATOS!G16</f>
        <v>0</v>
      </c>
      <c r="G8" s="94">
        <f>DATOS!G17</f>
        <v>0</v>
      </c>
      <c r="H8" s="94">
        <f>DATOS!G18</f>
        <v>0</v>
      </c>
      <c r="I8" s="94">
        <f>DATOS!G19</f>
        <v>0</v>
      </c>
      <c r="J8" s="94">
        <f>DATOS!G20</f>
        <v>0</v>
      </c>
      <c r="K8" s="94">
        <f>DATOS!G21</f>
        <v>0</v>
      </c>
      <c r="L8" s="94">
        <f>DATOS!G22</f>
        <v>0</v>
      </c>
      <c r="M8" s="94">
        <f>DATOS!G23</f>
        <v>0</v>
      </c>
      <c r="N8" s="94">
        <f>DATOS!G24</f>
        <v>0</v>
      </c>
      <c r="O8" s="94">
        <f>DATOS!G25</f>
        <v>0</v>
      </c>
      <c r="P8" s="94">
        <f>DATOS!G26</f>
        <v>0</v>
      </c>
      <c r="Q8" s="94">
        <f>DATOS!G27</f>
        <v>0</v>
      </c>
      <c r="R8" s="94">
        <f>DATOS!G28</f>
        <v>0</v>
      </c>
      <c r="S8" s="94">
        <f>DATOS!G29</f>
        <v>0</v>
      </c>
      <c r="T8" s="94">
        <f>DATOS!G30</f>
        <v>0</v>
      </c>
      <c r="U8" s="94">
        <f>DATOS!G31</f>
        <v>0</v>
      </c>
      <c r="V8" s="94">
        <f>DATOS!G32</f>
        <v>0</v>
      </c>
      <c r="W8" s="108">
        <f>DATOS!G33</f>
        <v>0</v>
      </c>
      <c r="X8" s="109">
        <f>DATOS!G34</f>
        <v>0</v>
      </c>
      <c r="Y8" s="140">
        <f>DATOS!G35</f>
        <v>0</v>
      </c>
      <c r="Z8" s="140">
        <f>DATOS!G36</f>
        <v>0</v>
      </c>
      <c r="AA8" s="140">
        <f>DATOS!IG37</f>
        <v>0</v>
      </c>
      <c r="AB8" s="140">
        <f>DATOS!G38</f>
        <v>0</v>
      </c>
      <c r="AC8" s="96"/>
      <c r="AD8" s="96"/>
      <c r="AE8" s="96"/>
      <c r="AF8" s="98"/>
      <c r="AG8" s="98"/>
      <c r="AH8" s="98"/>
      <c r="AI8" s="96"/>
      <c r="AJ8" s="97"/>
      <c r="AK8" s="99"/>
      <c r="AL8" s="100"/>
      <c r="AM8" s="100"/>
      <c r="AN8" s="27"/>
      <c r="AO8" s="27"/>
      <c r="AP8" s="27"/>
    </row>
    <row r="9" spans="2:42" ht="29.25" customHeight="1" x14ac:dyDescent="0.25">
      <c r="B9" s="117" t="s">
        <v>102</v>
      </c>
      <c r="C9" s="103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107"/>
      <c r="X9" s="107"/>
      <c r="Y9" s="107"/>
      <c r="Z9" s="107"/>
      <c r="AA9" s="107"/>
      <c r="AB9" s="107"/>
      <c r="AC9" s="101"/>
      <c r="AD9" s="101"/>
      <c r="AE9" s="101"/>
      <c r="AF9" s="101"/>
      <c r="AG9" s="101"/>
      <c r="AH9" s="101"/>
      <c r="AI9" s="101"/>
      <c r="AJ9" s="101"/>
      <c r="AK9" s="40"/>
      <c r="AL9" s="40"/>
      <c r="AM9" s="40"/>
    </row>
    <row r="10" spans="2:42" ht="20.25" customHeight="1" x14ac:dyDescent="0.25">
      <c r="B10" s="117" t="s">
        <v>102</v>
      </c>
      <c r="C10" s="103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107"/>
      <c r="Y10" s="107"/>
      <c r="Z10" s="107"/>
      <c r="AA10" s="107"/>
      <c r="AB10" s="107"/>
      <c r="AC10" s="101"/>
      <c r="AD10" s="101"/>
      <c r="AE10" s="101"/>
      <c r="AF10" s="101"/>
      <c r="AG10" s="101"/>
      <c r="AH10" s="101"/>
      <c r="AI10" s="101"/>
      <c r="AJ10" s="101"/>
      <c r="AK10" s="40"/>
      <c r="AL10" s="40"/>
      <c r="AM10" s="40"/>
    </row>
    <row r="11" spans="2:42" ht="20.25" customHeight="1" x14ac:dyDescent="0.25">
      <c r="B11" s="117" t="s">
        <v>102</v>
      </c>
      <c r="C11" s="10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107"/>
      <c r="Y11" s="107"/>
      <c r="Z11" s="107"/>
      <c r="AA11" s="107"/>
      <c r="AB11" s="107"/>
      <c r="AC11" s="101"/>
      <c r="AD11" s="101"/>
      <c r="AE11" s="101"/>
      <c r="AF11" s="101"/>
      <c r="AG11" s="101"/>
      <c r="AH11" s="101"/>
      <c r="AI11" s="101"/>
      <c r="AJ11" s="101"/>
      <c r="AK11" s="40"/>
      <c r="AL11" s="40"/>
      <c r="AM11" s="40"/>
    </row>
    <row r="12" spans="2:42" ht="20.25" customHeight="1" x14ac:dyDescent="0.25">
      <c r="B12" s="117" t="s">
        <v>102</v>
      </c>
      <c r="C12" s="103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107"/>
      <c r="Y12" s="107"/>
      <c r="Z12" s="107"/>
      <c r="AA12" s="107"/>
      <c r="AB12" s="107"/>
      <c r="AC12" s="101"/>
      <c r="AD12" s="101"/>
      <c r="AE12" s="101"/>
      <c r="AF12" s="101"/>
      <c r="AG12" s="101"/>
      <c r="AH12" s="101"/>
      <c r="AI12" s="101"/>
      <c r="AJ12" s="101"/>
      <c r="AK12" s="40"/>
      <c r="AL12" s="40"/>
      <c r="AM12" s="40"/>
    </row>
    <row r="13" spans="2:42" ht="30" customHeight="1" x14ac:dyDescent="0.25">
      <c r="B13" s="117" t="s">
        <v>102</v>
      </c>
      <c r="C13" s="103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107"/>
      <c r="Y13" s="107"/>
      <c r="Z13" s="107"/>
      <c r="AA13" s="107"/>
      <c r="AB13" s="107"/>
      <c r="AC13" s="101"/>
      <c r="AD13" s="101"/>
      <c r="AE13" s="101"/>
      <c r="AF13" s="101"/>
      <c r="AG13" s="101"/>
      <c r="AH13" s="101"/>
      <c r="AI13" s="101"/>
      <c r="AJ13" s="101"/>
      <c r="AK13" s="40"/>
      <c r="AL13" s="40"/>
      <c r="AM13" s="40"/>
    </row>
    <row r="14" spans="2:42" ht="20.25" customHeight="1" x14ac:dyDescent="0.25">
      <c r="B14" s="117" t="s">
        <v>102</v>
      </c>
      <c r="C14" s="10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107"/>
      <c r="Y14" s="107"/>
      <c r="Z14" s="107"/>
      <c r="AA14" s="107"/>
      <c r="AB14" s="107"/>
      <c r="AC14" s="101"/>
      <c r="AD14" s="101"/>
      <c r="AE14" s="101"/>
      <c r="AF14" s="101"/>
      <c r="AG14" s="101"/>
      <c r="AH14" s="101"/>
      <c r="AI14" s="101"/>
      <c r="AJ14" s="101"/>
      <c r="AK14" s="40"/>
      <c r="AL14" s="40"/>
      <c r="AM14" s="40"/>
    </row>
    <row r="15" spans="2:42" ht="20.25" customHeight="1" x14ac:dyDescent="0.25">
      <c r="B15" s="117" t="s">
        <v>102</v>
      </c>
      <c r="C15" s="10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107"/>
      <c r="Y15" s="107"/>
      <c r="Z15" s="107"/>
      <c r="AA15" s="107"/>
      <c r="AB15" s="107"/>
      <c r="AC15" s="101"/>
      <c r="AD15" s="101"/>
      <c r="AE15" s="101"/>
      <c r="AF15" s="101"/>
      <c r="AG15" s="101"/>
      <c r="AH15" s="101"/>
      <c r="AI15" s="101"/>
      <c r="AJ15" s="101"/>
      <c r="AK15" s="40"/>
      <c r="AL15" s="40"/>
      <c r="AM15" s="40"/>
    </row>
    <row r="16" spans="2:42" ht="27" customHeight="1" x14ac:dyDescent="0.25">
      <c r="B16" s="117" t="s">
        <v>102</v>
      </c>
      <c r="C16" s="13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107"/>
      <c r="Y16" s="107"/>
      <c r="Z16" s="107"/>
      <c r="AA16" s="107"/>
      <c r="AB16" s="107"/>
      <c r="AC16" s="101"/>
      <c r="AD16" s="101"/>
      <c r="AE16" s="101"/>
      <c r="AF16" s="101"/>
      <c r="AG16" s="101"/>
      <c r="AH16" s="101"/>
      <c r="AI16" s="101"/>
      <c r="AJ16" s="101"/>
      <c r="AK16" s="40"/>
      <c r="AL16" s="40"/>
      <c r="AM16" s="40"/>
    </row>
    <row r="17" spans="2:39" ht="30" customHeight="1" x14ac:dyDescent="0.25">
      <c r="B17" s="117" t="s">
        <v>102</v>
      </c>
      <c r="C17" s="133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107"/>
      <c r="Y17" s="107"/>
      <c r="Z17" s="107"/>
      <c r="AA17" s="107"/>
      <c r="AB17" s="107"/>
      <c r="AC17" s="101"/>
      <c r="AD17" s="101"/>
      <c r="AE17" s="101"/>
      <c r="AF17" s="101"/>
      <c r="AG17" s="101"/>
      <c r="AH17" s="101"/>
      <c r="AI17" s="101"/>
      <c r="AJ17" s="101"/>
      <c r="AK17" s="40"/>
      <c r="AL17" s="40"/>
      <c r="AM17" s="40"/>
    </row>
    <row r="18" spans="2:39" ht="20.25" customHeight="1" x14ac:dyDescent="0.25">
      <c r="B18" s="117" t="s">
        <v>102</v>
      </c>
      <c r="C18" s="139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107"/>
      <c r="Y18" s="107"/>
      <c r="Z18" s="107"/>
      <c r="AA18" s="107"/>
      <c r="AB18" s="107"/>
      <c r="AC18" s="101"/>
      <c r="AD18" s="101"/>
      <c r="AE18" s="101"/>
      <c r="AF18" s="101"/>
      <c r="AG18" s="101"/>
      <c r="AH18" s="101"/>
      <c r="AI18" s="101"/>
      <c r="AJ18" s="101"/>
      <c r="AK18" s="40"/>
      <c r="AL18" s="40"/>
      <c r="AM18" s="40"/>
    </row>
    <row r="19" spans="2:39" ht="29.25" customHeight="1" x14ac:dyDescent="0.25">
      <c r="B19" s="117" t="s">
        <v>102</v>
      </c>
      <c r="C19" s="139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107"/>
      <c r="Y19" s="107"/>
      <c r="Z19" s="107"/>
      <c r="AA19" s="107"/>
      <c r="AB19" s="107"/>
      <c r="AC19" s="101"/>
      <c r="AD19" s="101"/>
      <c r="AE19" s="101"/>
      <c r="AF19" s="101"/>
      <c r="AG19" s="101"/>
      <c r="AH19" s="101"/>
      <c r="AI19" s="101"/>
      <c r="AJ19" s="101"/>
      <c r="AK19" s="40"/>
      <c r="AL19" s="40"/>
      <c r="AM19" s="40"/>
    </row>
    <row r="20" spans="2:39" ht="29.25" customHeight="1" x14ac:dyDescent="0.25">
      <c r="B20" s="117" t="s">
        <v>102</v>
      </c>
      <c r="C20" s="133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107"/>
      <c r="Y20" s="107"/>
      <c r="Z20" s="107"/>
      <c r="AA20" s="107"/>
      <c r="AB20" s="107"/>
      <c r="AC20" s="101"/>
      <c r="AD20" s="101"/>
      <c r="AE20" s="101"/>
      <c r="AF20" s="101"/>
      <c r="AG20" s="101"/>
      <c r="AH20" s="101"/>
      <c r="AI20" s="101"/>
      <c r="AJ20" s="101"/>
      <c r="AK20" s="40"/>
      <c r="AL20" s="40"/>
      <c r="AM20" s="40"/>
    </row>
    <row r="21" spans="2:39" ht="27" customHeight="1" x14ac:dyDescent="0.25">
      <c r="B21" s="117" t="s">
        <v>102</v>
      </c>
      <c r="C21" s="133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107"/>
      <c r="Y21" s="107"/>
      <c r="Z21" s="107"/>
      <c r="AA21" s="107"/>
      <c r="AB21" s="107"/>
      <c r="AC21" s="101"/>
      <c r="AD21" s="101"/>
      <c r="AE21" s="101"/>
      <c r="AF21" s="101"/>
      <c r="AG21" s="101"/>
      <c r="AH21" s="101"/>
      <c r="AI21" s="101"/>
      <c r="AJ21" s="101"/>
      <c r="AK21" s="40"/>
      <c r="AL21" s="40"/>
      <c r="AM21" s="40"/>
    </row>
    <row r="22" spans="2:39" ht="29.25" customHeight="1" x14ac:dyDescent="0.25">
      <c r="B22" s="117" t="s">
        <v>102</v>
      </c>
      <c r="C22" s="133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107"/>
      <c r="Y22" s="107"/>
      <c r="Z22" s="107"/>
      <c r="AA22" s="107"/>
      <c r="AB22" s="107"/>
      <c r="AC22" s="101"/>
      <c r="AD22" s="101"/>
      <c r="AE22" s="101"/>
      <c r="AF22" s="101"/>
      <c r="AG22" s="101"/>
      <c r="AH22" s="101"/>
      <c r="AI22" s="101"/>
      <c r="AJ22" s="101"/>
      <c r="AK22" s="40"/>
      <c r="AL22" s="40"/>
      <c r="AM22" s="40"/>
    </row>
    <row r="23" spans="2:39" ht="30.75" customHeight="1" x14ac:dyDescent="0.25">
      <c r="B23" s="117" t="s">
        <v>102</v>
      </c>
      <c r="C23" s="13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107"/>
      <c r="Y23" s="107"/>
      <c r="Z23" s="107"/>
      <c r="AA23" s="107"/>
      <c r="AB23" s="107"/>
      <c r="AC23" s="101"/>
      <c r="AD23" s="101"/>
      <c r="AE23" s="101"/>
      <c r="AF23" s="101"/>
      <c r="AG23" s="101"/>
      <c r="AH23" s="101"/>
      <c r="AI23" s="101"/>
      <c r="AJ23" s="101"/>
      <c r="AK23" s="40"/>
      <c r="AL23" s="40"/>
      <c r="AM23" s="40"/>
    </row>
    <row r="24" spans="2:39" ht="2.25" hidden="1" customHeight="1" x14ac:dyDescent="0.25">
      <c r="B24" s="116"/>
      <c r="C24" s="111" t="s">
        <v>92</v>
      </c>
      <c r="D24" s="112">
        <f t="shared" ref="D24:AB24" si="0">COUNTIF(D9:D23,"D")*4</f>
        <v>0</v>
      </c>
      <c r="E24" s="112">
        <f t="shared" si="0"/>
        <v>0</v>
      </c>
      <c r="F24" s="112">
        <f t="shared" si="0"/>
        <v>0</v>
      </c>
      <c r="G24" s="112">
        <f t="shared" si="0"/>
        <v>0</v>
      </c>
      <c r="H24" s="112">
        <f t="shared" si="0"/>
        <v>0</v>
      </c>
      <c r="I24" s="112">
        <f t="shared" si="0"/>
        <v>0</v>
      </c>
      <c r="J24" s="112">
        <f t="shared" si="0"/>
        <v>0</v>
      </c>
      <c r="K24" s="112">
        <f t="shared" si="0"/>
        <v>0</v>
      </c>
      <c r="L24" s="112">
        <f t="shared" si="0"/>
        <v>0</v>
      </c>
      <c r="M24" s="112">
        <f t="shared" si="0"/>
        <v>0</v>
      </c>
      <c r="N24" s="112">
        <f t="shared" si="0"/>
        <v>0</v>
      </c>
      <c r="O24" s="112">
        <f t="shared" si="0"/>
        <v>0</v>
      </c>
      <c r="P24" s="112">
        <f t="shared" si="0"/>
        <v>0</v>
      </c>
      <c r="Q24" s="112">
        <f t="shared" si="0"/>
        <v>0</v>
      </c>
      <c r="R24" s="112">
        <f t="shared" si="0"/>
        <v>0</v>
      </c>
      <c r="S24" s="112">
        <f t="shared" si="0"/>
        <v>0</v>
      </c>
      <c r="T24" s="112">
        <f t="shared" si="0"/>
        <v>0</v>
      </c>
      <c r="U24" s="112">
        <f t="shared" si="0"/>
        <v>0</v>
      </c>
      <c r="V24" s="112">
        <f t="shared" si="0"/>
        <v>0</v>
      </c>
      <c r="W24" s="112">
        <f t="shared" si="0"/>
        <v>0</v>
      </c>
      <c r="X24" s="112">
        <f t="shared" si="0"/>
        <v>0</v>
      </c>
      <c r="Y24" s="112">
        <f t="shared" si="0"/>
        <v>0</v>
      </c>
      <c r="Z24" s="112">
        <f t="shared" si="0"/>
        <v>0</v>
      </c>
      <c r="AA24" s="112">
        <f t="shared" si="0"/>
        <v>0</v>
      </c>
      <c r="AB24" s="112">
        <f t="shared" si="0"/>
        <v>0</v>
      </c>
      <c r="AC24" s="101"/>
      <c r="AD24" s="101"/>
      <c r="AE24" s="101"/>
      <c r="AF24" s="101"/>
      <c r="AG24" s="101"/>
      <c r="AH24" s="101"/>
      <c r="AI24" s="101"/>
      <c r="AJ24" s="101"/>
      <c r="AK24" s="40"/>
      <c r="AL24" s="40"/>
      <c r="AM24" s="40"/>
    </row>
    <row r="25" spans="2:39" ht="2.25" hidden="1" customHeight="1" x14ac:dyDescent="0.25">
      <c r="B25" s="116"/>
      <c r="C25" s="111" t="s">
        <v>91</v>
      </c>
      <c r="D25" s="112">
        <f t="shared" ref="D25:AB25" si="1">COUNTIF(D9:D23,"C")*3</f>
        <v>0</v>
      </c>
      <c r="E25" s="112">
        <f t="shared" si="1"/>
        <v>0</v>
      </c>
      <c r="F25" s="112">
        <f t="shared" si="1"/>
        <v>0</v>
      </c>
      <c r="G25" s="112">
        <f t="shared" si="1"/>
        <v>0</v>
      </c>
      <c r="H25" s="112">
        <f t="shared" si="1"/>
        <v>0</v>
      </c>
      <c r="I25" s="112">
        <f t="shared" si="1"/>
        <v>0</v>
      </c>
      <c r="J25" s="112">
        <f t="shared" si="1"/>
        <v>0</v>
      </c>
      <c r="K25" s="112">
        <f t="shared" si="1"/>
        <v>0</v>
      </c>
      <c r="L25" s="112">
        <f t="shared" si="1"/>
        <v>0</v>
      </c>
      <c r="M25" s="112">
        <f t="shared" si="1"/>
        <v>0</v>
      </c>
      <c r="N25" s="112">
        <f t="shared" si="1"/>
        <v>0</v>
      </c>
      <c r="O25" s="112">
        <f t="shared" si="1"/>
        <v>0</v>
      </c>
      <c r="P25" s="112">
        <f t="shared" si="1"/>
        <v>0</v>
      </c>
      <c r="Q25" s="112">
        <f t="shared" si="1"/>
        <v>0</v>
      </c>
      <c r="R25" s="112">
        <f t="shared" si="1"/>
        <v>0</v>
      </c>
      <c r="S25" s="112">
        <f t="shared" si="1"/>
        <v>0</v>
      </c>
      <c r="T25" s="112">
        <f t="shared" si="1"/>
        <v>0</v>
      </c>
      <c r="U25" s="112">
        <f t="shared" si="1"/>
        <v>0</v>
      </c>
      <c r="V25" s="112">
        <f t="shared" si="1"/>
        <v>0</v>
      </c>
      <c r="W25" s="112">
        <f t="shared" si="1"/>
        <v>0</v>
      </c>
      <c r="X25" s="112">
        <f t="shared" si="1"/>
        <v>0</v>
      </c>
      <c r="Y25" s="112">
        <f t="shared" si="1"/>
        <v>0</v>
      </c>
      <c r="Z25" s="112">
        <f t="shared" si="1"/>
        <v>0</v>
      </c>
      <c r="AA25" s="112">
        <f t="shared" si="1"/>
        <v>0</v>
      </c>
      <c r="AB25" s="112">
        <f t="shared" si="1"/>
        <v>0</v>
      </c>
      <c r="AC25" s="101"/>
      <c r="AD25" s="101"/>
      <c r="AE25" s="101"/>
      <c r="AF25" s="101"/>
      <c r="AG25" s="101"/>
      <c r="AH25" s="101"/>
      <c r="AI25" s="101"/>
      <c r="AJ25" s="101"/>
      <c r="AK25" s="40"/>
      <c r="AL25" s="40"/>
      <c r="AM25" s="40"/>
    </row>
    <row r="26" spans="2:39" ht="2.25" hidden="1" customHeight="1" x14ac:dyDescent="0.25">
      <c r="B26" s="116"/>
      <c r="C26" s="111" t="s">
        <v>93</v>
      </c>
      <c r="D26" s="112">
        <f t="shared" ref="D26:AB26" si="2">COUNTIF(D9:D23,"EP")*2</f>
        <v>0</v>
      </c>
      <c r="E26" s="112">
        <f t="shared" si="2"/>
        <v>0</v>
      </c>
      <c r="F26" s="112">
        <f t="shared" si="2"/>
        <v>0</v>
      </c>
      <c r="G26" s="112">
        <f t="shared" si="2"/>
        <v>0</v>
      </c>
      <c r="H26" s="112">
        <f t="shared" si="2"/>
        <v>0</v>
      </c>
      <c r="I26" s="112">
        <f t="shared" si="2"/>
        <v>0</v>
      </c>
      <c r="J26" s="112">
        <f t="shared" si="2"/>
        <v>0</v>
      </c>
      <c r="K26" s="112">
        <f t="shared" si="2"/>
        <v>0</v>
      </c>
      <c r="L26" s="112">
        <f t="shared" si="2"/>
        <v>0</v>
      </c>
      <c r="M26" s="112">
        <f t="shared" si="2"/>
        <v>0</v>
      </c>
      <c r="N26" s="112">
        <f t="shared" si="2"/>
        <v>0</v>
      </c>
      <c r="O26" s="112">
        <f t="shared" si="2"/>
        <v>0</v>
      </c>
      <c r="P26" s="112">
        <f t="shared" si="2"/>
        <v>0</v>
      </c>
      <c r="Q26" s="112">
        <f t="shared" si="2"/>
        <v>0</v>
      </c>
      <c r="R26" s="112">
        <f t="shared" si="2"/>
        <v>0</v>
      </c>
      <c r="S26" s="112">
        <f t="shared" si="2"/>
        <v>0</v>
      </c>
      <c r="T26" s="112">
        <f t="shared" si="2"/>
        <v>0</v>
      </c>
      <c r="U26" s="112">
        <f t="shared" si="2"/>
        <v>0</v>
      </c>
      <c r="V26" s="112">
        <f t="shared" si="2"/>
        <v>0</v>
      </c>
      <c r="W26" s="112">
        <f t="shared" si="2"/>
        <v>0</v>
      </c>
      <c r="X26" s="112">
        <f t="shared" si="2"/>
        <v>0</v>
      </c>
      <c r="Y26" s="112">
        <f t="shared" si="2"/>
        <v>0</v>
      </c>
      <c r="Z26" s="112">
        <f t="shared" si="2"/>
        <v>0</v>
      </c>
      <c r="AA26" s="112">
        <f t="shared" si="2"/>
        <v>0</v>
      </c>
      <c r="AB26" s="112">
        <f t="shared" si="2"/>
        <v>0</v>
      </c>
      <c r="AC26" s="101"/>
      <c r="AD26" s="101"/>
      <c r="AE26" s="101"/>
      <c r="AF26" s="101"/>
      <c r="AG26" s="101"/>
      <c r="AH26" s="101"/>
      <c r="AI26" s="101"/>
      <c r="AJ26" s="101"/>
      <c r="AK26" s="40"/>
      <c r="AL26" s="40"/>
      <c r="AM26" s="40"/>
    </row>
    <row r="27" spans="2:39" ht="2.25" hidden="1" customHeight="1" x14ac:dyDescent="0.25">
      <c r="B27" s="116"/>
      <c r="C27" s="111" t="s">
        <v>94</v>
      </c>
      <c r="D27" s="112">
        <f t="shared" ref="D27:AB27" si="3">COUNTIF(D9:D23,"I")</f>
        <v>0</v>
      </c>
      <c r="E27" s="112">
        <f t="shared" si="3"/>
        <v>0</v>
      </c>
      <c r="F27" s="112">
        <f t="shared" si="3"/>
        <v>0</v>
      </c>
      <c r="G27" s="112">
        <f t="shared" si="3"/>
        <v>0</v>
      </c>
      <c r="H27" s="112">
        <f t="shared" si="3"/>
        <v>0</v>
      </c>
      <c r="I27" s="112">
        <f t="shared" si="3"/>
        <v>0</v>
      </c>
      <c r="J27" s="112">
        <f t="shared" si="3"/>
        <v>0</v>
      </c>
      <c r="K27" s="112">
        <f t="shared" si="3"/>
        <v>0</v>
      </c>
      <c r="L27" s="112">
        <f t="shared" si="3"/>
        <v>0</v>
      </c>
      <c r="M27" s="112">
        <f t="shared" si="3"/>
        <v>0</v>
      </c>
      <c r="N27" s="112">
        <f t="shared" si="3"/>
        <v>0</v>
      </c>
      <c r="O27" s="112">
        <f t="shared" si="3"/>
        <v>0</v>
      </c>
      <c r="P27" s="112">
        <f t="shared" si="3"/>
        <v>0</v>
      </c>
      <c r="Q27" s="112">
        <f t="shared" si="3"/>
        <v>0</v>
      </c>
      <c r="R27" s="112">
        <f t="shared" si="3"/>
        <v>0</v>
      </c>
      <c r="S27" s="112">
        <f t="shared" si="3"/>
        <v>0</v>
      </c>
      <c r="T27" s="112">
        <f t="shared" si="3"/>
        <v>0</v>
      </c>
      <c r="U27" s="112">
        <f t="shared" si="3"/>
        <v>0</v>
      </c>
      <c r="V27" s="112">
        <f t="shared" si="3"/>
        <v>0</v>
      </c>
      <c r="W27" s="112">
        <f t="shared" si="3"/>
        <v>0</v>
      </c>
      <c r="X27" s="112">
        <f t="shared" si="3"/>
        <v>0</v>
      </c>
      <c r="Y27" s="112">
        <f t="shared" si="3"/>
        <v>0</v>
      </c>
      <c r="Z27" s="112">
        <f t="shared" si="3"/>
        <v>0</v>
      </c>
      <c r="AA27" s="112">
        <f t="shared" si="3"/>
        <v>0</v>
      </c>
      <c r="AB27" s="112">
        <f t="shared" si="3"/>
        <v>0</v>
      </c>
      <c r="AC27" s="101"/>
      <c r="AD27" s="101"/>
      <c r="AE27" s="101"/>
      <c r="AF27" s="101"/>
      <c r="AG27" s="101"/>
      <c r="AH27" s="101"/>
      <c r="AI27" s="101"/>
      <c r="AJ27" s="101"/>
      <c r="AK27" s="40"/>
      <c r="AL27" s="40"/>
      <c r="AM27" s="40"/>
    </row>
    <row r="28" spans="2:39" ht="2.25" hidden="1" customHeight="1" x14ac:dyDescent="0.25">
      <c r="B28" s="116"/>
      <c r="C28" s="111" t="s">
        <v>100</v>
      </c>
      <c r="D28" s="112">
        <f>SUM(D24:D27)</f>
        <v>0</v>
      </c>
      <c r="E28" s="112">
        <f t="shared" ref="E28:AB28" si="4">SUM(E24:E27)</f>
        <v>0</v>
      </c>
      <c r="F28" s="112">
        <f t="shared" si="4"/>
        <v>0</v>
      </c>
      <c r="G28" s="112">
        <f t="shared" si="4"/>
        <v>0</v>
      </c>
      <c r="H28" s="112">
        <f t="shared" si="4"/>
        <v>0</v>
      </c>
      <c r="I28" s="112">
        <f t="shared" si="4"/>
        <v>0</v>
      </c>
      <c r="J28" s="112">
        <f t="shared" si="4"/>
        <v>0</v>
      </c>
      <c r="K28" s="112">
        <f t="shared" si="4"/>
        <v>0</v>
      </c>
      <c r="L28" s="112">
        <f t="shared" si="4"/>
        <v>0</v>
      </c>
      <c r="M28" s="112">
        <f t="shared" si="4"/>
        <v>0</v>
      </c>
      <c r="N28" s="112">
        <f t="shared" si="4"/>
        <v>0</v>
      </c>
      <c r="O28" s="112">
        <f t="shared" si="4"/>
        <v>0</v>
      </c>
      <c r="P28" s="112">
        <f t="shared" si="4"/>
        <v>0</v>
      </c>
      <c r="Q28" s="112">
        <f t="shared" si="4"/>
        <v>0</v>
      </c>
      <c r="R28" s="112">
        <f t="shared" si="4"/>
        <v>0</v>
      </c>
      <c r="S28" s="112">
        <f t="shared" si="4"/>
        <v>0</v>
      </c>
      <c r="T28" s="112">
        <f t="shared" si="4"/>
        <v>0</v>
      </c>
      <c r="U28" s="112">
        <f t="shared" si="4"/>
        <v>0</v>
      </c>
      <c r="V28" s="112">
        <f t="shared" si="4"/>
        <v>0</v>
      </c>
      <c r="W28" s="112">
        <f t="shared" si="4"/>
        <v>0</v>
      </c>
      <c r="X28" s="112">
        <f t="shared" si="4"/>
        <v>0</v>
      </c>
      <c r="Y28" s="112">
        <f t="shared" si="4"/>
        <v>0</v>
      </c>
      <c r="Z28" s="112">
        <f t="shared" si="4"/>
        <v>0</v>
      </c>
      <c r="AA28" s="112">
        <f t="shared" si="4"/>
        <v>0</v>
      </c>
      <c r="AB28" s="112">
        <f t="shared" si="4"/>
        <v>0</v>
      </c>
      <c r="AC28" s="101"/>
      <c r="AD28" s="101"/>
      <c r="AE28" s="101"/>
      <c r="AF28" s="101"/>
      <c r="AG28" s="101"/>
      <c r="AH28" s="101"/>
      <c r="AI28" s="101"/>
      <c r="AJ28" s="101"/>
      <c r="AK28" s="40"/>
      <c r="AL28" s="40"/>
      <c r="AM28" s="40"/>
    </row>
    <row r="29" spans="2:39" ht="20.25" customHeight="1" x14ac:dyDescent="0.25">
      <c r="B29" s="118" t="s">
        <v>101</v>
      </c>
      <c r="C29" s="11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10"/>
      <c r="Y29" s="110"/>
      <c r="Z29" s="110"/>
      <c r="AA29" s="110"/>
      <c r="AB29" s="110"/>
      <c r="AC29" s="101"/>
      <c r="AD29" s="101"/>
      <c r="AE29" s="101"/>
      <c r="AF29" s="101"/>
      <c r="AG29" s="101"/>
      <c r="AH29" s="101"/>
      <c r="AI29" s="101"/>
      <c r="AJ29" s="101"/>
      <c r="AK29" s="40"/>
      <c r="AL29" s="40"/>
      <c r="AM29" s="40"/>
    </row>
    <row r="30" spans="2:39" ht="20.25" customHeight="1" x14ac:dyDescent="0.25">
      <c r="B30" s="118" t="s">
        <v>101</v>
      </c>
      <c r="C30" s="11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10"/>
      <c r="Y30" s="110"/>
      <c r="Z30" s="110"/>
      <c r="AA30" s="110"/>
      <c r="AB30" s="110"/>
      <c r="AC30" s="101"/>
      <c r="AD30" s="101"/>
      <c r="AE30" s="101"/>
      <c r="AF30" s="101"/>
      <c r="AG30" s="101"/>
      <c r="AH30" s="101"/>
      <c r="AI30" s="101"/>
      <c r="AJ30" s="101"/>
      <c r="AK30" s="40"/>
      <c r="AL30" s="40"/>
      <c r="AM30" s="40"/>
    </row>
    <row r="31" spans="2:39" ht="20.25" customHeight="1" x14ac:dyDescent="0.25">
      <c r="B31" s="118" t="s">
        <v>101</v>
      </c>
      <c r="C31" s="11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10"/>
      <c r="Y31" s="110"/>
      <c r="Z31" s="110"/>
      <c r="AA31" s="110"/>
      <c r="AB31" s="110"/>
      <c r="AC31" s="101"/>
      <c r="AD31" s="101"/>
      <c r="AE31" s="101"/>
      <c r="AF31" s="101"/>
      <c r="AG31" s="101"/>
      <c r="AH31" s="101"/>
      <c r="AI31" s="101"/>
      <c r="AJ31" s="101"/>
      <c r="AK31" s="40"/>
      <c r="AL31" s="40"/>
      <c r="AM31" s="40"/>
    </row>
    <row r="32" spans="2:39" ht="20.25" customHeight="1" x14ac:dyDescent="0.25">
      <c r="B32" s="118" t="s">
        <v>101</v>
      </c>
      <c r="C32" s="11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10"/>
      <c r="Y32" s="110"/>
      <c r="Z32" s="110"/>
      <c r="AA32" s="110"/>
      <c r="AB32" s="110"/>
      <c r="AC32" s="101"/>
      <c r="AD32" s="101"/>
      <c r="AE32" s="101"/>
      <c r="AF32" s="101"/>
      <c r="AG32" s="101"/>
      <c r="AH32" s="101"/>
      <c r="AI32" s="101"/>
      <c r="AJ32" s="101"/>
      <c r="AK32" s="40"/>
      <c r="AL32" s="40"/>
      <c r="AM32" s="40"/>
    </row>
    <row r="33" spans="2:39" ht="28.5" customHeight="1" x14ac:dyDescent="0.25">
      <c r="B33" s="118" t="s">
        <v>101</v>
      </c>
      <c r="C33" s="11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10"/>
      <c r="Y33" s="110"/>
      <c r="Z33" s="110"/>
      <c r="AA33" s="110"/>
      <c r="AB33" s="110"/>
      <c r="AC33" s="101"/>
      <c r="AD33" s="101"/>
      <c r="AE33" s="101"/>
      <c r="AF33" s="101"/>
      <c r="AG33" s="101"/>
      <c r="AH33" s="101"/>
      <c r="AI33" s="101"/>
      <c r="AJ33" s="101"/>
      <c r="AK33" s="40"/>
      <c r="AL33" s="40"/>
      <c r="AM33" s="40"/>
    </row>
    <row r="34" spans="2:39" ht="28.5" customHeight="1" x14ac:dyDescent="0.25">
      <c r="B34" s="118" t="s">
        <v>101</v>
      </c>
      <c r="C34" s="11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10"/>
      <c r="Y34" s="110"/>
      <c r="Z34" s="110"/>
      <c r="AA34" s="110"/>
      <c r="AB34" s="110"/>
      <c r="AC34" s="101"/>
      <c r="AD34" s="101"/>
      <c r="AE34" s="101"/>
      <c r="AF34" s="101"/>
      <c r="AG34" s="101"/>
      <c r="AH34" s="101"/>
      <c r="AI34" s="101"/>
      <c r="AJ34" s="101"/>
      <c r="AK34" s="40"/>
      <c r="AL34" s="40"/>
      <c r="AM34" s="40"/>
    </row>
    <row r="35" spans="2:39" ht="28.5" customHeight="1" x14ac:dyDescent="0.25">
      <c r="B35" s="118" t="s">
        <v>101</v>
      </c>
      <c r="C35" s="131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10"/>
      <c r="Y35" s="110"/>
      <c r="Z35" s="110"/>
      <c r="AA35" s="110"/>
      <c r="AB35" s="110"/>
      <c r="AC35" s="101"/>
      <c r="AD35" s="101"/>
      <c r="AE35" s="101"/>
      <c r="AF35" s="101"/>
      <c r="AG35" s="101"/>
      <c r="AH35" s="101"/>
      <c r="AI35" s="101"/>
      <c r="AJ35" s="101"/>
      <c r="AK35" s="40"/>
      <c r="AL35" s="40"/>
      <c r="AM35" s="40"/>
    </row>
    <row r="36" spans="2:39" ht="0.75" customHeight="1" x14ac:dyDescent="0.25">
      <c r="B36" s="113"/>
      <c r="C36" s="111" t="s">
        <v>96</v>
      </c>
      <c r="D36" s="112">
        <f t="shared" ref="D36:AB36" si="5">COUNTIF(D29:D35,"D")*4</f>
        <v>0</v>
      </c>
      <c r="E36" s="112">
        <f t="shared" si="5"/>
        <v>0</v>
      </c>
      <c r="F36" s="112">
        <f t="shared" si="5"/>
        <v>0</v>
      </c>
      <c r="G36" s="112">
        <f t="shared" si="5"/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12">
        <f t="shared" si="5"/>
        <v>0</v>
      </c>
      <c r="O36" s="112">
        <f t="shared" si="5"/>
        <v>0</v>
      </c>
      <c r="P36" s="112">
        <f t="shared" si="5"/>
        <v>0</v>
      </c>
      <c r="Q36" s="112">
        <f t="shared" si="5"/>
        <v>0</v>
      </c>
      <c r="R36" s="112">
        <f t="shared" si="5"/>
        <v>0</v>
      </c>
      <c r="S36" s="112">
        <f t="shared" si="5"/>
        <v>0</v>
      </c>
      <c r="T36" s="112">
        <f t="shared" si="5"/>
        <v>0</v>
      </c>
      <c r="U36" s="112">
        <f t="shared" si="5"/>
        <v>0</v>
      </c>
      <c r="V36" s="112">
        <f t="shared" si="5"/>
        <v>0</v>
      </c>
      <c r="W36" s="112">
        <f t="shared" si="5"/>
        <v>0</v>
      </c>
      <c r="X36" s="112">
        <f t="shared" si="5"/>
        <v>0</v>
      </c>
      <c r="Y36" s="112">
        <f t="shared" si="5"/>
        <v>0</v>
      </c>
      <c r="Z36" s="112">
        <f t="shared" si="5"/>
        <v>0</v>
      </c>
      <c r="AA36" s="112">
        <f t="shared" si="5"/>
        <v>0</v>
      </c>
      <c r="AB36" s="112">
        <f t="shared" si="5"/>
        <v>0</v>
      </c>
      <c r="AC36" s="101"/>
      <c r="AD36" s="101"/>
      <c r="AE36" s="101"/>
      <c r="AF36" s="101"/>
      <c r="AG36" s="101"/>
      <c r="AH36" s="101"/>
      <c r="AI36" s="101"/>
      <c r="AJ36" s="101"/>
      <c r="AK36" s="40"/>
      <c r="AL36" s="40"/>
      <c r="AM36" s="40"/>
    </row>
    <row r="37" spans="2:39" ht="26.25" hidden="1" customHeight="1" x14ac:dyDescent="0.25">
      <c r="B37" s="113"/>
      <c r="C37" s="111" t="s">
        <v>97</v>
      </c>
      <c r="D37" s="112">
        <f t="shared" ref="D37:AB37" si="6">COUNTIF(D29:D35,"C")*3</f>
        <v>0</v>
      </c>
      <c r="E37" s="112">
        <f t="shared" si="6"/>
        <v>0</v>
      </c>
      <c r="F37" s="112">
        <f t="shared" si="6"/>
        <v>0</v>
      </c>
      <c r="G37" s="112">
        <f t="shared" si="6"/>
        <v>0</v>
      </c>
      <c r="H37" s="112">
        <f t="shared" si="6"/>
        <v>0</v>
      </c>
      <c r="I37" s="112">
        <f t="shared" si="6"/>
        <v>0</v>
      </c>
      <c r="J37" s="112">
        <f t="shared" si="6"/>
        <v>0</v>
      </c>
      <c r="K37" s="112">
        <f t="shared" si="6"/>
        <v>0</v>
      </c>
      <c r="L37" s="112">
        <f t="shared" si="6"/>
        <v>0</v>
      </c>
      <c r="M37" s="112">
        <f t="shared" si="6"/>
        <v>0</v>
      </c>
      <c r="N37" s="112">
        <f t="shared" si="6"/>
        <v>0</v>
      </c>
      <c r="O37" s="112">
        <f t="shared" si="6"/>
        <v>0</v>
      </c>
      <c r="P37" s="112">
        <f t="shared" si="6"/>
        <v>0</v>
      </c>
      <c r="Q37" s="112">
        <f t="shared" si="6"/>
        <v>0</v>
      </c>
      <c r="R37" s="112">
        <f t="shared" si="6"/>
        <v>0</v>
      </c>
      <c r="S37" s="112">
        <f t="shared" si="6"/>
        <v>0</v>
      </c>
      <c r="T37" s="112">
        <f t="shared" si="6"/>
        <v>0</v>
      </c>
      <c r="U37" s="112">
        <f t="shared" si="6"/>
        <v>0</v>
      </c>
      <c r="V37" s="112">
        <f t="shared" si="6"/>
        <v>0</v>
      </c>
      <c r="W37" s="112">
        <f t="shared" si="6"/>
        <v>0</v>
      </c>
      <c r="X37" s="112">
        <f t="shared" si="6"/>
        <v>0</v>
      </c>
      <c r="Y37" s="112">
        <f t="shared" si="6"/>
        <v>0</v>
      </c>
      <c r="Z37" s="112">
        <f t="shared" si="6"/>
        <v>0</v>
      </c>
      <c r="AA37" s="112">
        <f t="shared" si="6"/>
        <v>0</v>
      </c>
      <c r="AB37" s="112">
        <f t="shared" si="6"/>
        <v>0</v>
      </c>
      <c r="AC37" s="101"/>
      <c r="AD37" s="101"/>
      <c r="AE37" s="101"/>
      <c r="AF37" s="101"/>
      <c r="AG37" s="101"/>
      <c r="AH37" s="101"/>
      <c r="AI37" s="101"/>
      <c r="AJ37" s="101"/>
      <c r="AK37" s="40"/>
      <c r="AL37" s="40"/>
      <c r="AM37" s="40"/>
    </row>
    <row r="38" spans="2:39" ht="26.25" hidden="1" customHeight="1" x14ac:dyDescent="0.25">
      <c r="B38" s="113"/>
      <c r="C38" s="111" t="s">
        <v>98</v>
      </c>
      <c r="D38" s="112">
        <f t="shared" ref="D38:AB38" si="7">COUNTIF(D29:D35,"EP")*2</f>
        <v>0</v>
      </c>
      <c r="E38" s="112">
        <f t="shared" si="7"/>
        <v>0</v>
      </c>
      <c r="F38" s="112">
        <f t="shared" si="7"/>
        <v>0</v>
      </c>
      <c r="G38" s="112">
        <f t="shared" si="7"/>
        <v>0</v>
      </c>
      <c r="H38" s="112">
        <f t="shared" si="7"/>
        <v>0</v>
      </c>
      <c r="I38" s="112">
        <f t="shared" si="7"/>
        <v>0</v>
      </c>
      <c r="J38" s="112">
        <f t="shared" si="7"/>
        <v>0</v>
      </c>
      <c r="K38" s="112">
        <f t="shared" si="7"/>
        <v>0</v>
      </c>
      <c r="L38" s="112">
        <f t="shared" si="7"/>
        <v>0</v>
      </c>
      <c r="M38" s="112">
        <f t="shared" si="7"/>
        <v>0</v>
      </c>
      <c r="N38" s="112">
        <f t="shared" si="7"/>
        <v>0</v>
      </c>
      <c r="O38" s="112">
        <f t="shared" si="7"/>
        <v>0</v>
      </c>
      <c r="P38" s="112">
        <f t="shared" si="7"/>
        <v>0</v>
      </c>
      <c r="Q38" s="112">
        <f t="shared" si="7"/>
        <v>0</v>
      </c>
      <c r="R38" s="112">
        <f t="shared" si="7"/>
        <v>0</v>
      </c>
      <c r="S38" s="112">
        <f t="shared" si="7"/>
        <v>0</v>
      </c>
      <c r="T38" s="112">
        <f t="shared" si="7"/>
        <v>0</v>
      </c>
      <c r="U38" s="112">
        <f t="shared" si="7"/>
        <v>0</v>
      </c>
      <c r="V38" s="112">
        <f t="shared" si="7"/>
        <v>0</v>
      </c>
      <c r="W38" s="112">
        <f t="shared" si="7"/>
        <v>0</v>
      </c>
      <c r="X38" s="112">
        <f t="shared" si="7"/>
        <v>0</v>
      </c>
      <c r="Y38" s="112">
        <f t="shared" si="7"/>
        <v>0</v>
      </c>
      <c r="Z38" s="112">
        <f t="shared" si="7"/>
        <v>0</v>
      </c>
      <c r="AA38" s="112">
        <f t="shared" si="7"/>
        <v>0</v>
      </c>
      <c r="AB38" s="112">
        <f t="shared" si="7"/>
        <v>0</v>
      </c>
      <c r="AC38" s="101"/>
      <c r="AD38" s="101"/>
      <c r="AE38" s="101"/>
      <c r="AF38" s="101"/>
      <c r="AG38" s="101"/>
      <c r="AH38" s="101"/>
      <c r="AI38" s="101"/>
      <c r="AJ38" s="101"/>
      <c r="AK38" s="40"/>
      <c r="AL38" s="40"/>
      <c r="AM38" s="40"/>
    </row>
    <row r="39" spans="2:39" ht="20.25" hidden="1" customHeight="1" x14ac:dyDescent="0.25">
      <c r="B39" s="114"/>
      <c r="C39" s="111" t="s">
        <v>99</v>
      </c>
      <c r="D39" s="112">
        <f t="shared" ref="D39:AB39" si="8">COUNTIF(D29:D35,"I")</f>
        <v>0</v>
      </c>
      <c r="E39" s="112">
        <f t="shared" si="8"/>
        <v>0</v>
      </c>
      <c r="F39" s="112">
        <f t="shared" si="8"/>
        <v>0</v>
      </c>
      <c r="G39" s="112">
        <f t="shared" si="8"/>
        <v>0</v>
      </c>
      <c r="H39" s="112">
        <f t="shared" si="8"/>
        <v>0</v>
      </c>
      <c r="I39" s="112">
        <f t="shared" si="8"/>
        <v>0</v>
      </c>
      <c r="J39" s="112">
        <f t="shared" si="8"/>
        <v>0</v>
      </c>
      <c r="K39" s="112">
        <f t="shared" si="8"/>
        <v>0</v>
      </c>
      <c r="L39" s="112">
        <f t="shared" si="8"/>
        <v>0</v>
      </c>
      <c r="M39" s="112">
        <f t="shared" si="8"/>
        <v>0</v>
      </c>
      <c r="N39" s="112">
        <f t="shared" si="8"/>
        <v>0</v>
      </c>
      <c r="O39" s="112">
        <f t="shared" si="8"/>
        <v>0</v>
      </c>
      <c r="P39" s="112">
        <f t="shared" si="8"/>
        <v>0</v>
      </c>
      <c r="Q39" s="112">
        <f t="shared" si="8"/>
        <v>0</v>
      </c>
      <c r="R39" s="112">
        <f t="shared" si="8"/>
        <v>0</v>
      </c>
      <c r="S39" s="112">
        <f t="shared" si="8"/>
        <v>0</v>
      </c>
      <c r="T39" s="112">
        <f t="shared" si="8"/>
        <v>0</v>
      </c>
      <c r="U39" s="112">
        <f t="shared" si="8"/>
        <v>0</v>
      </c>
      <c r="V39" s="112">
        <f t="shared" si="8"/>
        <v>0</v>
      </c>
      <c r="W39" s="112">
        <f t="shared" si="8"/>
        <v>0</v>
      </c>
      <c r="X39" s="112">
        <f t="shared" si="8"/>
        <v>0</v>
      </c>
      <c r="Y39" s="112">
        <f t="shared" si="8"/>
        <v>0</v>
      </c>
      <c r="Z39" s="112">
        <f t="shared" si="8"/>
        <v>0</v>
      </c>
      <c r="AA39" s="112">
        <f t="shared" si="8"/>
        <v>0</v>
      </c>
      <c r="AB39" s="112">
        <f t="shared" si="8"/>
        <v>0</v>
      </c>
      <c r="AC39" s="101"/>
      <c r="AD39" s="101"/>
      <c r="AE39" s="101"/>
      <c r="AF39" s="101"/>
      <c r="AG39" s="101"/>
      <c r="AH39" s="101"/>
      <c r="AI39" s="101"/>
      <c r="AJ39" s="101"/>
      <c r="AK39" s="40"/>
      <c r="AL39" s="40"/>
      <c r="AM39" s="40"/>
    </row>
    <row r="40" spans="2:39" ht="20.25" hidden="1" customHeight="1" x14ac:dyDescent="0.25">
      <c r="B40" s="114"/>
      <c r="C40" s="111" t="s">
        <v>95</v>
      </c>
      <c r="D40" s="112">
        <f>SUM(D36:D39)</f>
        <v>0</v>
      </c>
      <c r="E40" s="112">
        <f t="shared" ref="E40:AB40" si="9">SUM(E36:E39)</f>
        <v>0</v>
      </c>
      <c r="F40" s="112">
        <f t="shared" si="9"/>
        <v>0</v>
      </c>
      <c r="G40" s="112">
        <f t="shared" si="9"/>
        <v>0</v>
      </c>
      <c r="H40" s="112">
        <f t="shared" si="9"/>
        <v>0</v>
      </c>
      <c r="I40" s="112">
        <f t="shared" si="9"/>
        <v>0</v>
      </c>
      <c r="J40" s="112">
        <f t="shared" si="9"/>
        <v>0</v>
      </c>
      <c r="K40" s="112">
        <f t="shared" si="9"/>
        <v>0</v>
      </c>
      <c r="L40" s="112">
        <f t="shared" si="9"/>
        <v>0</v>
      </c>
      <c r="M40" s="112">
        <f t="shared" si="9"/>
        <v>0</v>
      </c>
      <c r="N40" s="112">
        <f t="shared" si="9"/>
        <v>0</v>
      </c>
      <c r="O40" s="112">
        <f t="shared" si="9"/>
        <v>0</v>
      </c>
      <c r="P40" s="112">
        <f t="shared" si="9"/>
        <v>0</v>
      </c>
      <c r="Q40" s="112">
        <f t="shared" si="9"/>
        <v>0</v>
      </c>
      <c r="R40" s="112">
        <f t="shared" si="9"/>
        <v>0</v>
      </c>
      <c r="S40" s="112">
        <f t="shared" si="9"/>
        <v>0</v>
      </c>
      <c r="T40" s="112">
        <f t="shared" si="9"/>
        <v>0</v>
      </c>
      <c r="U40" s="112">
        <f t="shared" si="9"/>
        <v>0</v>
      </c>
      <c r="V40" s="112">
        <f t="shared" si="9"/>
        <v>0</v>
      </c>
      <c r="W40" s="112">
        <f t="shared" si="9"/>
        <v>0</v>
      </c>
      <c r="X40" s="112">
        <f t="shared" si="9"/>
        <v>0</v>
      </c>
      <c r="Y40" s="112">
        <f t="shared" si="9"/>
        <v>0</v>
      </c>
      <c r="Z40" s="112">
        <f t="shared" si="9"/>
        <v>0</v>
      </c>
      <c r="AA40" s="112">
        <f t="shared" si="9"/>
        <v>0</v>
      </c>
      <c r="AB40" s="112">
        <f t="shared" si="9"/>
        <v>0</v>
      </c>
      <c r="AC40" s="101"/>
      <c r="AD40" s="101"/>
      <c r="AE40" s="101"/>
      <c r="AF40" s="101"/>
      <c r="AG40" s="101"/>
      <c r="AH40" s="101"/>
      <c r="AI40" s="101"/>
      <c r="AJ40" s="101"/>
      <c r="AK40" s="40"/>
      <c r="AL40" s="40"/>
      <c r="AM40" s="40"/>
    </row>
    <row r="41" spans="2:39" ht="20.25" customHeight="1" x14ac:dyDescent="0.25">
      <c r="B41" s="105"/>
      <c r="C41" s="119" t="s">
        <v>105</v>
      </c>
      <c r="D41" s="121">
        <f>D28*(D50/10)/(D47*4)</f>
        <v>0</v>
      </c>
      <c r="E41" s="121">
        <f>E28*(D50/10)/(D47*4)</f>
        <v>0</v>
      </c>
      <c r="F41" s="121">
        <f>F28*(D50/10)/(D47*4)</f>
        <v>0</v>
      </c>
      <c r="G41" s="121">
        <f>G28*(D50/10)/(D47*4)</f>
        <v>0</v>
      </c>
      <c r="H41" s="121">
        <f>H28*(D50/10)/(D47*4)</f>
        <v>0</v>
      </c>
      <c r="I41" s="121">
        <f>I28*(D50/10)/(D47*4)</f>
        <v>0</v>
      </c>
      <c r="J41" s="121">
        <f>J28*(D50/10)/(D47*4)</f>
        <v>0</v>
      </c>
      <c r="K41" s="121">
        <f>K28*(D50/10)/(D47*4)</f>
        <v>0</v>
      </c>
      <c r="L41" s="121">
        <f>L28*(D50/10)/(D47*4)</f>
        <v>0</v>
      </c>
      <c r="M41" s="121">
        <f>M28*(D50/10)/(D47*4)</f>
        <v>0</v>
      </c>
      <c r="N41" s="121">
        <f>N28*(D50/10)/(D47*4)</f>
        <v>0</v>
      </c>
      <c r="O41" s="121">
        <f>O28*(D50/10)/(D47*4)</f>
        <v>0</v>
      </c>
      <c r="P41" s="121">
        <f>P28*(D50/10)/(D47*4)</f>
        <v>0</v>
      </c>
      <c r="Q41" s="121">
        <f>Q28*(D50/10)/(D47*4)</f>
        <v>0</v>
      </c>
      <c r="R41" s="121">
        <f>R28*(D50/10)/(D47*4)</f>
        <v>0</v>
      </c>
      <c r="S41" s="121">
        <f>S28*(D50/10)/(D47*4)</f>
        <v>0</v>
      </c>
      <c r="T41" s="121">
        <f>T28*(D50/10)/(D47*4)</f>
        <v>0</v>
      </c>
      <c r="U41" s="121">
        <f>U28*(D50/10)/(D47*4)</f>
        <v>0</v>
      </c>
      <c r="V41" s="121">
        <f>V28*(D50/10)/(D47*4)</f>
        <v>0</v>
      </c>
      <c r="W41" s="121">
        <f>W28*(D50/10)/(D47*4)</f>
        <v>0</v>
      </c>
      <c r="X41" s="121">
        <f>X28*(D50/10)/(D47*4)</f>
        <v>0</v>
      </c>
      <c r="Y41" s="121">
        <f>Y28*(D50/10)/(D47*4)</f>
        <v>0</v>
      </c>
      <c r="Z41" s="121">
        <f>Z28*(D50/10)/(D47*4)</f>
        <v>0</v>
      </c>
      <c r="AA41" s="121">
        <f>AA28*(D50/10)/(D47*4)</f>
        <v>0</v>
      </c>
      <c r="AB41" s="121">
        <f>AB28*(D50/10)/(D47*4)</f>
        <v>0</v>
      </c>
      <c r="AC41" s="101"/>
      <c r="AD41" s="101"/>
      <c r="AE41" s="101"/>
      <c r="AF41" s="101"/>
      <c r="AG41" s="101"/>
      <c r="AH41" s="101"/>
      <c r="AI41" s="101"/>
      <c r="AJ41" s="101"/>
      <c r="AK41" s="40"/>
      <c r="AL41" s="40"/>
      <c r="AM41" s="40"/>
    </row>
    <row r="42" spans="2:39" ht="20.25" customHeight="1" x14ac:dyDescent="0.25">
      <c r="B42" s="29"/>
      <c r="C42" s="120" t="s">
        <v>106</v>
      </c>
      <c r="D42" s="121">
        <f>D40*(D51/10)/(D48*4)</f>
        <v>0</v>
      </c>
      <c r="E42" s="121">
        <f>E40*(D51/10)/(D48*4)</f>
        <v>0</v>
      </c>
      <c r="F42" s="121">
        <f>F40*(D51/10)/(D48*4)</f>
        <v>0</v>
      </c>
      <c r="G42" s="121">
        <f>G40*(D51/10)/(D48*4)</f>
        <v>0</v>
      </c>
      <c r="H42" s="121">
        <f>H40*(D51/10)/(D48*4)</f>
        <v>0</v>
      </c>
      <c r="I42" s="121">
        <f>I40*(D51/10)/(D48*4)</f>
        <v>0</v>
      </c>
      <c r="J42" s="121">
        <f>J40*(D51/10)/(D48*4)</f>
        <v>0</v>
      </c>
      <c r="K42" s="121">
        <f>K40*(D51/10)/(D48*4)</f>
        <v>0</v>
      </c>
      <c r="L42" s="121">
        <f>L40*(D51/10)/(D48*4)</f>
        <v>0</v>
      </c>
      <c r="M42" s="121">
        <f>M40*(D51/10)/(D48*4)</f>
        <v>0</v>
      </c>
      <c r="N42" s="121">
        <f>N40*(D51/10)/(D48*4)</f>
        <v>0</v>
      </c>
      <c r="O42" s="121">
        <f>O40*(D51/10)/(D48*4)</f>
        <v>0</v>
      </c>
      <c r="P42" s="121">
        <f>P40*(D51/10)/(D48*4)</f>
        <v>0</v>
      </c>
      <c r="Q42" s="121">
        <f>Q40*(D51/10)/(D48*4)</f>
        <v>0</v>
      </c>
      <c r="R42" s="121">
        <f>R40*(D51/10)/(D48*4)</f>
        <v>0</v>
      </c>
      <c r="S42" s="121">
        <f>S40*(D51/10)/(D48*4)</f>
        <v>0</v>
      </c>
      <c r="T42" s="121">
        <f>T40*(D51/10)/(D48*4)</f>
        <v>0</v>
      </c>
      <c r="U42" s="121">
        <f>U40*(D51/10)/(D48*4)</f>
        <v>0</v>
      </c>
      <c r="V42" s="121">
        <f>V40*(D51/10)/(D48*4)</f>
        <v>0</v>
      </c>
      <c r="W42" s="121">
        <f>W40*(D51/10)/(D48*4)</f>
        <v>0</v>
      </c>
      <c r="X42" s="121">
        <f>X40*(D51/10)/(D48*4)</f>
        <v>0</v>
      </c>
      <c r="Y42" s="121">
        <f>Y40*(D51/10)/(D48*4)</f>
        <v>0</v>
      </c>
      <c r="Z42" s="121">
        <f>Z40*(D51/10)/(D48*4)</f>
        <v>0</v>
      </c>
      <c r="AA42" s="121">
        <f>AA40*(D51/10)/(D48*4)</f>
        <v>0</v>
      </c>
      <c r="AB42" s="121">
        <f>AB40*(D51/10)/(D48*4)</f>
        <v>0</v>
      </c>
      <c r="AC42" s="101"/>
      <c r="AD42" s="101"/>
      <c r="AE42" s="101"/>
      <c r="AF42" s="101"/>
      <c r="AG42" s="101"/>
      <c r="AH42" s="101"/>
      <c r="AI42" s="101"/>
      <c r="AJ42" s="101"/>
      <c r="AK42" s="40"/>
      <c r="AL42" s="40"/>
      <c r="AM42" s="40"/>
    </row>
    <row r="43" spans="2:39" ht="20.25" customHeight="1" x14ac:dyDescent="0.25">
      <c r="B43" s="29"/>
      <c r="C43" s="130" t="s">
        <v>109</v>
      </c>
      <c r="D43" s="121">
        <f>SUM(D41:D42)</f>
        <v>0</v>
      </c>
      <c r="E43" s="121">
        <f t="shared" ref="E43:AB43" si="10">SUM(E41:E42)</f>
        <v>0</v>
      </c>
      <c r="F43" s="121">
        <f t="shared" si="10"/>
        <v>0</v>
      </c>
      <c r="G43" s="121">
        <f t="shared" si="10"/>
        <v>0</v>
      </c>
      <c r="H43" s="121">
        <f t="shared" si="10"/>
        <v>0</v>
      </c>
      <c r="I43" s="121">
        <f t="shared" si="10"/>
        <v>0</v>
      </c>
      <c r="J43" s="121">
        <f t="shared" si="10"/>
        <v>0</v>
      </c>
      <c r="K43" s="121">
        <f t="shared" si="10"/>
        <v>0</v>
      </c>
      <c r="L43" s="121">
        <f t="shared" si="10"/>
        <v>0</v>
      </c>
      <c r="M43" s="121">
        <f t="shared" si="10"/>
        <v>0</v>
      </c>
      <c r="N43" s="121">
        <f t="shared" si="10"/>
        <v>0</v>
      </c>
      <c r="O43" s="121">
        <f t="shared" si="10"/>
        <v>0</v>
      </c>
      <c r="P43" s="121">
        <f t="shared" si="10"/>
        <v>0</v>
      </c>
      <c r="Q43" s="121">
        <f t="shared" si="10"/>
        <v>0</v>
      </c>
      <c r="R43" s="121">
        <f t="shared" si="10"/>
        <v>0</v>
      </c>
      <c r="S43" s="121">
        <f t="shared" si="10"/>
        <v>0</v>
      </c>
      <c r="T43" s="121">
        <f t="shared" si="10"/>
        <v>0</v>
      </c>
      <c r="U43" s="121">
        <f t="shared" si="10"/>
        <v>0</v>
      </c>
      <c r="V43" s="121">
        <f t="shared" si="10"/>
        <v>0</v>
      </c>
      <c r="W43" s="121">
        <f t="shared" si="10"/>
        <v>0</v>
      </c>
      <c r="X43" s="121">
        <f t="shared" si="10"/>
        <v>0</v>
      </c>
      <c r="Y43" s="121">
        <f t="shared" si="10"/>
        <v>0</v>
      </c>
      <c r="Z43" s="121">
        <f t="shared" si="10"/>
        <v>0</v>
      </c>
      <c r="AA43" s="121">
        <f t="shared" si="10"/>
        <v>0</v>
      </c>
      <c r="AB43" s="121">
        <f t="shared" si="10"/>
        <v>0</v>
      </c>
      <c r="AC43" s="101"/>
      <c r="AD43" s="101"/>
      <c r="AE43" s="101"/>
      <c r="AF43" s="101"/>
      <c r="AG43" s="101"/>
      <c r="AH43" s="101"/>
      <c r="AI43" s="101"/>
      <c r="AJ43" s="101"/>
      <c r="AK43" s="40"/>
      <c r="AL43" s="40"/>
      <c r="AM43" s="40"/>
    </row>
    <row r="44" spans="2:39" ht="20.25" customHeight="1" x14ac:dyDescent="0.25">
      <c r="B44" s="29"/>
      <c r="C44" s="129" t="s">
        <v>47</v>
      </c>
      <c r="D44" s="122" t="str">
        <f>IF(D43&lt;4.5,"IN",IF(D43&lt;5.5,"SU",IF(D43&lt;6.5,"BI",IF(D43&lt;8.5,"NT",IF(D43&gt;=8.51,"SB")))))</f>
        <v>IN</v>
      </c>
      <c r="E44" s="122" t="str">
        <f t="shared" ref="E44:AB44" si="11">IF(E43&lt;4.5,"IN",IF(E43&lt;5.5,"SU",IF(E43&lt;6.5,"BI",IF(E43&lt;8.5,"NT",IF(E43&gt;=8.51,"SB")))))</f>
        <v>IN</v>
      </c>
      <c r="F44" s="122" t="str">
        <f t="shared" si="11"/>
        <v>IN</v>
      </c>
      <c r="G44" s="122" t="str">
        <f t="shared" si="11"/>
        <v>IN</v>
      </c>
      <c r="H44" s="122" t="str">
        <f t="shared" si="11"/>
        <v>IN</v>
      </c>
      <c r="I44" s="122" t="str">
        <f t="shared" si="11"/>
        <v>IN</v>
      </c>
      <c r="J44" s="122" t="str">
        <f t="shared" si="11"/>
        <v>IN</v>
      </c>
      <c r="K44" s="122" t="str">
        <f t="shared" si="11"/>
        <v>IN</v>
      </c>
      <c r="L44" s="122" t="str">
        <f t="shared" si="11"/>
        <v>IN</v>
      </c>
      <c r="M44" s="122" t="str">
        <f t="shared" si="11"/>
        <v>IN</v>
      </c>
      <c r="N44" s="122" t="str">
        <f t="shared" si="11"/>
        <v>IN</v>
      </c>
      <c r="O44" s="122" t="str">
        <f t="shared" si="11"/>
        <v>IN</v>
      </c>
      <c r="P44" s="122" t="str">
        <f t="shared" si="11"/>
        <v>IN</v>
      </c>
      <c r="Q44" s="122" t="str">
        <f t="shared" si="11"/>
        <v>IN</v>
      </c>
      <c r="R44" s="122" t="str">
        <f t="shared" si="11"/>
        <v>IN</v>
      </c>
      <c r="S44" s="122" t="str">
        <f t="shared" si="11"/>
        <v>IN</v>
      </c>
      <c r="T44" s="122" t="str">
        <f t="shared" si="11"/>
        <v>IN</v>
      </c>
      <c r="U44" s="122" t="str">
        <f t="shared" si="11"/>
        <v>IN</v>
      </c>
      <c r="V44" s="122" t="str">
        <f t="shared" si="11"/>
        <v>IN</v>
      </c>
      <c r="W44" s="122" t="str">
        <f t="shared" si="11"/>
        <v>IN</v>
      </c>
      <c r="X44" s="122" t="str">
        <f t="shared" si="11"/>
        <v>IN</v>
      </c>
      <c r="Y44" s="122" t="str">
        <f t="shared" si="11"/>
        <v>IN</v>
      </c>
      <c r="Z44" s="122" t="str">
        <f t="shared" si="11"/>
        <v>IN</v>
      </c>
      <c r="AA44" s="122" t="str">
        <f t="shared" si="11"/>
        <v>IN</v>
      </c>
      <c r="AB44" s="122" t="str">
        <f t="shared" si="11"/>
        <v>IN</v>
      </c>
      <c r="AC44" s="101"/>
      <c r="AD44" s="101"/>
      <c r="AE44" s="101"/>
      <c r="AF44" s="101"/>
      <c r="AG44" s="101"/>
      <c r="AH44" s="101"/>
      <c r="AI44" s="101"/>
      <c r="AJ44" s="101"/>
      <c r="AK44" s="40"/>
      <c r="AL44" s="40"/>
      <c r="AM44" s="40"/>
    </row>
    <row r="45" spans="2:39" ht="20.25" customHeight="1" x14ac:dyDescent="0.25">
      <c r="B45" s="24"/>
      <c r="C45" s="128" t="s">
        <v>140</v>
      </c>
      <c r="D45" s="24">
        <f>SUM(D43:X43)/21</f>
        <v>0</v>
      </c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225"/>
      <c r="AK45" s="225"/>
      <c r="AL45" s="102"/>
      <c r="AM45" s="40"/>
    </row>
    <row r="46" spans="2:39" ht="15.75" thickBot="1" x14ac:dyDescent="0.3"/>
    <row r="47" spans="2:39" x14ac:dyDescent="0.25">
      <c r="C47" s="135" t="s">
        <v>158</v>
      </c>
      <c r="D47" s="136">
        <f>COUNTIF(B9:B44,"NE")</f>
        <v>15</v>
      </c>
    </row>
    <row r="48" spans="2:39" ht="15.75" thickBot="1" x14ac:dyDescent="0.3">
      <c r="C48" s="137" t="s">
        <v>159</v>
      </c>
      <c r="D48" s="138">
        <f>COUNTIF(B9:B44,"E")</f>
        <v>7</v>
      </c>
    </row>
    <row r="49" spans="3:4" ht="15.75" thickBot="1" x14ac:dyDescent="0.3"/>
    <row r="50" spans="3:4" x14ac:dyDescent="0.25">
      <c r="C50" s="135" t="s">
        <v>107</v>
      </c>
      <c r="D50" s="136">
        <f>100-D51</f>
        <v>50</v>
      </c>
    </row>
    <row r="51" spans="3:4" ht="15.75" thickBot="1" x14ac:dyDescent="0.3">
      <c r="C51" s="137" t="s">
        <v>108</v>
      </c>
      <c r="D51" s="138">
        <v>50</v>
      </c>
    </row>
  </sheetData>
  <mergeCells count="3">
    <mergeCell ref="E2:K2"/>
    <mergeCell ref="E4:K4"/>
    <mergeCell ref="AJ45:AK45"/>
  </mergeCells>
  <conditionalFormatting sqref="AM9:AM45">
    <cfRule type="cellIs" dxfId="19" priority="6" operator="equal">
      <formula>"SB"</formula>
    </cfRule>
    <cfRule type="cellIs" dxfId="18" priority="7" operator="equal">
      <formula>"NT"</formula>
    </cfRule>
    <cfRule type="cellIs" dxfId="17" priority="8" operator="equal">
      <formula>"BI"</formula>
    </cfRule>
    <cfRule type="cellIs" dxfId="16" priority="9" operator="equal">
      <formula>"IN"</formula>
    </cfRule>
    <cfRule type="cellIs" dxfId="15" priority="10" operator="equal">
      <formula>"SU"</formula>
    </cfRule>
  </conditionalFormatting>
  <conditionalFormatting sqref="D44:AB44">
    <cfRule type="cellIs" dxfId="14" priority="1" operator="equal">
      <formula>"SU"</formula>
    </cfRule>
    <cfRule type="cellIs" dxfId="13" priority="2" operator="equal">
      <formula>"IN"</formula>
    </cfRule>
    <cfRule type="cellIs" dxfId="12" priority="3" operator="equal">
      <formula>"BI"</formula>
    </cfRule>
    <cfRule type="cellIs" dxfId="11" priority="4" operator="equal">
      <formula>"NT"</formula>
    </cfRule>
    <cfRule type="cellIs" dxfId="10" priority="5" operator="equal">
      <formula>"SB"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DATOS!$J$66:$J$71</xm:f>
          </x14:formula1>
          <xm:sqref>E4:K4</xm:sqref>
        </x14:dataValidation>
        <x14:dataValidation type="list" allowBlank="1" showInputMessage="1" showErrorMessage="1">
          <x14:formula1>
            <xm:f>DATOS!$J$60:$J$63</xm:f>
          </x14:formula1>
          <xm:sqref>E2:K2</xm:sqref>
        </x14:dataValidation>
        <x14:dataValidation type="list" allowBlank="1" showInputMessage="1" showErrorMessage="1">
          <x14:formula1>
            <xm:f>DATOS!$D$36:$D$39</xm:f>
          </x14:formula1>
          <xm:sqref>Y29:Y31 AJ9:AJ31</xm:sqref>
        </x14:dataValidation>
        <x14:dataValidation type="list" allowBlank="1" showInputMessage="1" showErrorMessage="1">
          <x14:formula1>
            <xm:f>DATOS!$D$43:$D$46</xm:f>
          </x14:formula1>
          <xm:sqref>X29:X31 Z29:AB31 AC9:AI31</xm:sqref>
        </x14:dataValidation>
        <x14:dataValidation type="list" allowBlank="1" showInputMessage="1" showErrorMessage="1">
          <x14:formula1>
            <xm:f>DATOS!$C$36:$C$39</xm:f>
          </x14:formula1>
          <xm:sqref>D29:W35 D9:AB23</xm:sqref>
        </x14:dataValidation>
        <x14:dataValidation type="list" allowBlank="1" showInputMessage="1" showErrorMessage="1">
          <x14:formula1>
            <xm:f>DATOS!$J$14:$J$34</xm:f>
          </x14:formula1>
          <xm:sqref>C2</xm:sqref>
        </x14:dataValidation>
        <x14:dataValidation type="list" allowBlank="1" showInputMessage="1" showErrorMessage="1">
          <x14:formula1>
            <xm:f>DATOS!$J$37:$J$50</xm:f>
          </x14:formula1>
          <xm:sqref>C4</xm:sqref>
        </x14:dataValidation>
        <x14:dataValidation type="list" allowBlank="1" showInputMessage="1" showErrorMessage="1">
          <x14:formula1>
            <xm:f>DATOS!$J$54:$J$57</xm:f>
          </x14:formula1>
          <xm:sqref>C6</xm:sqref>
        </x14:dataValidation>
        <x14:dataValidation type="list" allowBlank="1" showInputMessage="1" showErrorMessage="1">
          <x14:formula1>
            <xm:f>DATOS!$C$5:$C$6</xm:f>
          </x14:formula1>
          <xm:sqref>B9:B44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</vt:lpstr>
      <vt:lpstr>INDICE</vt:lpstr>
      <vt:lpstr>VALORACION</vt:lpstr>
      <vt:lpstr>VAL-EST</vt:lpstr>
      <vt:lpstr>ES-COMP</vt:lpstr>
      <vt:lpstr>ES-TR</vt:lpstr>
      <vt:lpstr>1º-EV</vt:lpstr>
      <vt:lpstr>2º-EV</vt:lpstr>
      <vt:lpstr>3º-EV</vt:lpstr>
      <vt:lpstr>EV-FIN</vt:lpstr>
      <vt:lpstr>EV-COMP</vt:lpstr>
      <vt:lpstr>EST-GRAF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VILLANUEVA</dc:creator>
  <cp:lastModifiedBy>ALVARO VILLANUEVA</cp:lastModifiedBy>
  <cp:lastPrinted>2014-12-10T11:30:15Z</cp:lastPrinted>
  <dcterms:created xsi:type="dcterms:W3CDTF">2014-09-09T17:28:10Z</dcterms:created>
  <dcterms:modified xsi:type="dcterms:W3CDTF">2015-05-11T14:12:33Z</dcterms:modified>
</cp:coreProperties>
</file>